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filterPrivacy="1" codeName="ThisWorkbook" defaultThemeVersion="124226"/>
  <xr:revisionPtr revIDLastSave="0" documentId="13_ncr:101_{C855F328-6BDF-41F4-B7D9-C7B6D026C855}" xr6:coauthVersionLast="47" xr6:coauthVersionMax="47" xr10:uidLastSave="{00000000-0000-0000-0000-000000000000}"/>
  <workbookProtection workbookAlgorithmName="SHA-512" workbookHashValue="NyNa3CYKH8rRbMfbljST0jOx/uHwlWsgdg/Sc0P/FmMUc8V3Xa5Fyr7DLgRre9mRI30KprCHNeWyW8VZEdJksA==" workbookSaltValue="p2obAm63AcnCL6piBJs4dw==" workbookSpinCount="100000" lockStructure="1"/>
  <bookViews>
    <workbookView xWindow="-120" yWindow="-120" windowWidth="29040" windowHeight="15840" firstSheet="1" activeTab="1" xr2:uid="{00000000-000D-0000-FFFF-FFFF00000000}"/>
  </bookViews>
  <sheets>
    <sheet name="ユーザ管理アプリ" sheetId="6" state="hidden" r:id="rId1"/>
    <sheet name="BT-53" sheetId="2" r:id="rId2"/>
    <sheet name="コードM" sheetId="5" state="hidden" r:id="rId3"/>
  </sheets>
  <definedNames>
    <definedName name="_xlnm._FilterDatabase" localSheetId="1" hidden="1">'BT-53'!#REF!</definedName>
    <definedName name="_xlnm.Print_Area" localSheetId="1">'BT-53'!$A$1:$AL$92</definedName>
    <definedName name="削除">'BT-53'!$AQ$67:$AQ$68</definedName>
    <definedName name="追加">'BT-53'!$AP$67:$AP$68</definedName>
    <definedName name="追加削除">'BT-53'!$AP$66:$AQ$66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2" i="6" l="1"/>
  <c r="AZ11" i="6" l="1"/>
  <c r="AZ10" i="6"/>
  <c r="AZ9" i="6"/>
  <c r="AZ8" i="6"/>
  <c r="AZ7" i="6"/>
  <c r="AZ6" i="6"/>
  <c r="AZ5" i="6"/>
  <c r="AZ4" i="6"/>
  <c r="AZ3" i="6"/>
  <c r="L3" i="6"/>
  <c r="L4" i="6"/>
  <c r="L5" i="6"/>
  <c r="L6" i="6"/>
  <c r="L7" i="6"/>
  <c r="L8" i="6"/>
  <c r="L9" i="6"/>
  <c r="L10" i="6"/>
  <c r="L11" i="6"/>
  <c r="L2" i="6"/>
  <c r="AK3" i="6"/>
  <c r="AK4" i="6"/>
  <c r="AK5" i="6"/>
  <c r="AK6" i="6"/>
  <c r="AK7" i="6"/>
  <c r="AK8" i="6"/>
  <c r="AK9" i="6"/>
  <c r="AK10" i="6"/>
  <c r="AK11" i="6"/>
  <c r="AK2" i="6"/>
  <c r="T3" i="6" l="1"/>
  <c r="T4" i="6"/>
  <c r="T5" i="6"/>
  <c r="T6" i="6"/>
  <c r="T7" i="6"/>
  <c r="T8" i="6"/>
  <c r="T9" i="6"/>
  <c r="T10" i="6"/>
  <c r="T11" i="6"/>
  <c r="T2" i="6"/>
  <c r="P3" i="6"/>
  <c r="P4" i="6"/>
  <c r="P5" i="6"/>
  <c r="P6" i="6"/>
  <c r="P7" i="6"/>
  <c r="P8" i="6"/>
  <c r="P9" i="6"/>
  <c r="P10" i="6"/>
  <c r="P11" i="6"/>
  <c r="P2" i="6"/>
  <c r="O3" i="6"/>
  <c r="O4" i="6"/>
  <c r="O5" i="6"/>
  <c r="O6" i="6"/>
  <c r="O7" i="6"/>
  <c r="O8" i="6"/>
  <c r="O9" i="6"/>
  <c r="O10" i="6"/>
  <c r="O11" i="6"/>
  <c r="O2" i="6"/>
  <c r="N3" i="6"/>
  <c r="N4" i="6"/>
  <c r="N5" i="6"/>
  <c r="N6" i="6"/>
  <c r="N7" i="6"/>
  <c r="N8" i="6"/>
  <c r="N9" i="6"/>
  <c r="N10" i="6"/>
  <c r="N11" i="6"/>
  <c r="N2" i="6"/>
  <c r="M3" i="6"/>
  <c r="M4" i="6"/>
  <c r="M5" i="6"/>
  <c r="M6" i="6"/>
  <c r="M7" i="6"/>
  <c r="M8" i="6"/>
  <c r="M9" i="6"/>
  <c r="M10" i="6"/>
  <c r="M11" i="6"/>
  <c r="M2" i="6"/>
  <c r="K3" i="6"/>
  <c r="K4" i="6"/>
  <c r="K5" i="6"/>
  <c r="K6" i="6"/>
  <c r="K7" i="6"/>
  <c r="K8" i="6"/>
  <c r="K9" i="6"/>
  <c r="K10" i="6"/>
  <c r="K11" i="6"/>
  <c r="K2" i="6"/>
  <c r="J3" i="6"/>
  <c r="J4" i="6"/>
  <c r="J5" i="6"/>
  <c r="J6" i="6"/>
  <c r="J7" i="6"/>
  <c r="J8" i="6"/>
  <c r="J9" i="6"/>
  <c r="J10" i="6"/>
  <c r="J11" i="6"/>
  <c r="J2" i="6"/>
  <c r="I2" i="6"/>
  <c r="I3" i="6"/>
  <c r="I4" i="6"/>
  <c r="I5" i="6"/>
  <c r="I6" i="6"/>
  <c r="I7" i="6"/>
  <c r="I8" i="6"/>
  <c r="I9" i="6"/>
  <c r="I10" i="6"/>
  <c r="I11" i="6"/>
  <c r="H3" i="6"/>
  <c r="H4" i="6"/>
  <c r="H5" i="6"/>
  <c r="H6" i="6"/>
  <c r="H7" i="6"/>
  <c r="H8" i="6"/>
  <c r="H9" i="6"/>
  <c r="H10" i="6"/>
  <c r="H11" i="6"/>
  <c r="H2" i="6"/>
  <c r="C3" i="6"/>
  <c r="C4" i="6"/>
  <c r="C5" i="6"/>
  <c r="C6" i="6"/>
  <c r="C7" i="6"/>
  <c r="C8" i="6"/>
  <c r="C9" i="6"/>
  <c r="C10" i="6"/>
  <c r="C11" i="6"/>
  <c r="C2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G11" i="6"/>
  <c r="AF11" i="6"/>
  <c r="AE11" i="6"/>
  <c r="AC11" i="6"/>
  <c r="AA11" i="6"/>
  <c r="Z11" i="6"/>
  <c r="W11" i="6"/>
  <c r="V11" i="6"/>
  <c r="U11" i="6"/>
  <c r="R11" i="6"/>
  <c r="Q11" i="6"/>
  <c r="B11" i="6"/>
  <c r="A11" i="6"/>
  <c r="AY10" i="6"/>
  <c r="AX10" i="6"/>
  <c r="AW10" i="6"/>
  <c r="AV10" i="6"/>
  <c r="AU10" i="6"/>
  <c r="AT10" i="6"/>
  <c r="AS10" i="6"/>
  <c r="AR10" i="6"/>
  <c r="AQ10" i="6"/>
  <c r="AP10" i="6"/>
  <c r="AO10" i="6"/>
  <c r="AN10" i="6"/>
  <c r="AM10" i="6"/>
  <c r="AL10" i="6"/>
  <c r="AG10" i="6"/>
  <c r="AF10" i="6"/>
  <c r="AE10" i="6"/>
  <c r="AC10" i="6"/>
  <c r="AA10" i="6"/>
  <c r="Z10" i="6"/>
  <c r="W10" i="6"/>
  <c r="V10" i="6"/>
  <c r="U10" i="6"/>
  <c r="R10" i="6"/>
  <c r="Q10" i="6"/>
  <c r="B10" i="6"/>
  <c r="A10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G9" i="6"/>
  <c r="AF9" i="6"/>
  <c r="AE9" i="6"/>
  <c r="AC9" i="6"/>
  <c r="AA9" i="6"/>
  <c r="Z9" i="6"/>
  <c r="W9" i="6"/>
  <c r="V9" i="6"/>
  <c r="U9" i="6"/>
  <c r="R9" i="6"/>
  <c r="Q9" i="6"/>
  <c r="B9" i="6"/>
  <c r="A9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G8" i="6"/>
  <c r="AF8" i="6"/>
  <c r="AE8" i="6"/>
  <c r="AC8" i="6"/>
  <c r="AA8" i="6"/>
  <c r="Z8" i="6"/>
  <c r="W8" i="6"/>
  <c r="V8" i="6"/>
  <c r="U8" i="6"/>
  <c r="R8" i="6"/>
  <c r="Q8" i="6"/>
  <c r="B8" i="6"/>
  <c r="A8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G7" i="6"/>
  <c r="AF7" i="6"/>
  <c r="AE7" i="6"/>
  <c r="AC7" i="6"/>
  <c r="AA7" i="6"/>
  <c r="Z7" i="6"/>
  <c r="W7" i="6"/>
  <c r="V7" i="6"/>
  <c r="U7" i="6"/>
  <c r="R7" i="6"/>
  <c r="Q7" i="6"/>
  <c r="B7" i="6"/>
  <c r="A7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G6" i="6"/>
  <c r="AF6" i="6"/>
  <c r="AE6" i="6"/>
  <c r="AC6" i="6"/>
  <c r="AA6" i="6"/>
  <c r="Z6" i="6"/>
  <c r="W6" i="6"/>
  <c r="V6" i="6"/>
  <c r="U6" i="6"/>
  <c r="R6" i="6"/>
  <c r="Q6" i="6"/>
  <c r="B6" i="6"/>
  <c r="A6" i="6"/>
  <c r="AY5" i="6"/>
  <c r="AX5" i="6"/>
  <c r="AW5" i="6"/>
  <c r="AV5" i="6"/>
  <c r="AU5" i="6"/>
  <c r="AT5" i="6"/>
  <c r="AS5" i="6"/>
  <c r="AR5" i="6"/>
  <c r="AQ5" i="6"/>
  <c r="AP5" i="6"/>
  <c r="AO5" i="6"/>
  <c r="AN5" i="6"/>
  <c r="AM5" i="6"/>
  <c r="AL5" i="6"/>
  <c r="AG5" i="6"/>
  <c r="AF5" i="6"/>
  <c r="AE5" i="6"/>
  <c r="AC5" i="6"/>
  <c r="AA5" i="6"/>
  <c r="Z5" i="6"/>
  <c r="W5" i="6"/>
  <c r="V5" i="6"/>
  <c r="U5" i="6"/>
  <c r="R5" i="6"/>
  <c r="Q5" i="6"/>
  <c r="B5" i="6"/>
  <c r="A5" i="6"/>
  <c r="AY4" i="6"/>
  <c r="AX4" i="6"/>
  <c r="AW4" i="6"/>
  <c r="AV4" i="6"/>
  <c r="AU4" i="6"/>
  <c r="AT4" i="6"/>
  <c r="AS4" i="6"/>
  <c r="AR4" i="6"/>
  <c r="AQ4" i="6"/>
  <c r="AP4" i="6"/>
  <c r="AO4" i="6"/>
  <c r="AN4" i="6"/>
  <c r="AM4" i="6"/>
  <c r="AL4" i="6"/>
  <c r="AG4" i="6"/>
  <c r="AF4" i="6"/>
  <c r="AE4" i="6"/>
  <c r="AC4" i="6"/>
  <c r="AA4" i="6"/>
  <c r="Z4" i="6"/>
  <c r="W4" i="6"/>
  <c r="V4" i="6"/>
  <c r="U4" i="6"/>
  <c r="R4" i="6"/>
  <c r="Q4" i="6"/>
  <c r="B4" i="6"/>
  <c r="A4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G3" i="6"/>
  <c r="AF3" i="6"/>
  <c r="AE3" i="6"/>
  <c r="AC3" i="6"/>
  <c r="AA3" i="6"/>
  <c r="Z3" i="6"/>
  <c r="W3" i="6"/>
  <c r="V3" i="6"/>
  <c r="U3" i="6"/>
  <c r="R3" i="6"/>
  <c r="Q3" i="6"/>
  <c r="B3" i="6"/>
  <c r="A3" i="6"/>
  <c r="AY2" i="6"/>
  <c r="AX2" i="6"/>
  <c r="AW2" i="6"/>
  <c r="AV2" i="6"/>
  <c r="AU2" i="6"/>
  <c r="AT2" i="6"/>
  <c r="AS2" i="6"/>
  <c r="AR2" i="6"/>
  <c r="AQ2" i="6"/>
  <c r="AP2" i="6"/>
  <c r="AO2" i="6"/>
  <c r="AN2" i="6"/>
  <c r="AM2" i="6"/>
  <c r="AL2" i="6"/>
  <c r="AG2" i="6"/>
  <c r="AF2" i="6"/>
  <c r="AE2" i="6"/>
  <c r="AC2" i="6"/>
  <c r="AA2" i="6"/>
  <c r="Z2" i="6"/>
  <c r="W2" i="6"/>
  <c r="V2" i="6"/>
  <c r="U2" i="6"/>
  <c r="R2" i="6"/>
  <c r="Q2" i="6"/>
  <c r="B2" i="6"/>
  <c r="A2" i="6"/>
  <c r="AB11" i="6"/>
  <c r="AB10" i="6"/>
  <c r="AB9" i="6"/>
  <c r="AB8" i="6"/>
  <c r="AB7" i="6"/>
  <c r="AB6" i="6"/>
  <c r="AB5" i="6"/>
  <c r="AB4" i="6"/>
  <c r="AB3" i="6"/>
  <c r="AB2" i="6"/>
  <c r="X2" i="6"/>
  <c r="X3" i="6" l="1"/>
  <c r="X4" i="6"/>
  <c r="X5" i="6"/>
  <c r="X6" i="6"/>
  <c r="X7" i="6"/>
  <c r="X8" i="6"/>
  <c r="X9" i="6"/>
  <c r="X10" i="6"/>
  <c r="X11" i="6"/>
</calcChain>
</file>

<file path=xl/sharedStrings.xml><?xml version="1.0" encoding="utf-8"?>
<sst xmlns="http://schemas.openxmlformats.org/spreadsheetml/2006/main" count="399" uniqueCount="333">
  <si>
    <t>氏名</t>
    <rPh sb="0" eb="2">
      <t>シメイ</t>
    </rPh>
    <phoneticPr fontId="3"/>
  </si>
  <si>
    <t>メールアドレス</t>
    <phoneticPr fontId="3"/>
  </si>
  <si>
    <t>個人情報の取扱いについて同意する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</si>
  <si>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</si>
  <si>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</si>
  <si>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連絡用の電話番号</t>
    <rPh sb="0" eb="3">
      <t>レンラクヨウ</t>
    </rPh>
    <rPh sb="4" eb="6">
      <t>デンワ</t>
    </rPh>
    <rPh sb="6" eb="8">
      <t>バンゴウ</t>
    </rPh>
    <phoneticPr fontId="3"/>
  </si>
  <si>
    <t>名</t>
    <phoneticPr fontId="3"/>
  </si>
  <si>
    <t>姓</t>
    <rPh sb="0" eb="1">
      <t>セイ</t>
    </rPh>
    <phoneticPr fontId="3"/>
  </si>
  <si>
    <t>CONNEQTOR ユーザー追加・削除申込書</t>
    <rPh sb="14" eb="16">
      <t>ツイカ</t>
    </rPh>
    <rPh sb="17" eb="19">
      <t>サクジョ</t>
    </rPh>
    <phoneticPr fontId="3"/>
  </si>
  <si>
    <t>追加／
削除</t>
    <rPh sb="0" eb="2">
      <t>ツイカ</t>
    </rPh>
    <rPh sb="4" eb="6">
      <t>サクジョ</t>
    </rPh>
    <phoneticPr fontId="3"/>
  </si>
  <si>
    <t>区分</t>
  </si>
  <si>
    <t>ユーザ登録_ステータス</t>
    <phoneticPr fontId="21"/>
  </si>
  <si>
    <t>Stg登録_申込日付</t>
    <rPh sb="9" eb="10">
      <t>ツケ</t>
    </rPh>
    <phoneticPr fontId="21"/>
  </si>
  <si>
    <t>Stg登録_完了通知日</t>
    <phoneticPr fontId="21"/>
  </si>
  <si>
    <t>本番登録_申込日付</t>
    <rPh sb="0" eb="2">
      <t>ホンバン</t>
    </rPh>
    <rPh sb="7" eb="9">
      <t>ヒヅケ</t>
    </rPh>
    <phoneticPr fontId="21"/>
  </si>
  <si>
    <t>本番登録_完了通知日</t>
  </si>
  <si>
    <t>ユーザ登録_疑似組織・代表者F</t>
    <phoneticPr fontId="21"/>
  </si>
  <si>
    <t>組織・代表者_ユーザ種別</t>
    <phoneticPr fontId="21"/>
  </si>
  <si>
    <t>組織・代表者_組織名</t>
    <rPh sb="7" eb="9">
      <t>ソシキ</t>
    </rPh>
    <phoneticPr fontId="21"/>
  </si>
  <si>
    <t>組織・代表者_組織名（英名）</t>
    <rPh sb="7" eb="9">
      <t>ソシキ</t>
    </rPh>
    <phoneticPr fontId="21"/>
  </si>
  <si>
    <t>組織・代表者_コード</t>
  </si>
  <si>
    <t>組織・代表者_自己/委託</t>
  </si>
  <si>
    <t>組織・代表者_部署名</t>
    <phoneticPr fontId="21"/>
  </si>
  <si>
    <t>組織・代表者_氏名</t>
  </si>
  <si>
    <t>組織・代表者_電話番号</t>
    <phoneticPr fontId="21"/>
  </si>
  <si>
    <t>組織・代表者_e-mail</t>
    <phoneticPr fontId="21"/>
  </si>
  <si>
    <t>組織・代表者_承認機能</t>
    <rPh sb="7" eb="11">
      <t>ショウニンキノウ</t>
    </rPh>
    <phoneticPr fontId="21"/>
  </si>
  <si>
    <t>組織・代表者_投資家機能</t>
    <rPh sb="7" eb="12">
      <t>トウシカキノウ</t>
    </rPh>
    <phoneticPr fontId="21"/>
  </si>
  <si>
    <t>ユーザ登録_疑似ユーザF</t>
    <rPh sb="6" eb="8">
      <t>ギジ</t>
    </rPh>
    <phoneticPr fontId="21"/>
  </si>
  <si>
    <t>ユーザ登録_アカウント権限</t>
  </si>
  <si>
    <t>ユーザ登録_氏</t>
    <phoneticPr fontId="21"/>
  </si>
  <si>
    <t>ユーザ登録_名</t>
    <phoneticPr fontId="21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</si>
  <si>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</si>
  <si>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</si>
  <si>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</si>
  <si>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</si>
  <si>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</si>
  <si>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</si>
  <si>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</si>
  <si>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</si>
  <si>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</si>
  <si>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</si>
  <si>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</si>
  <si>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</si>
  <si>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</si>
  <si>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21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</si>
  <si>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</si>
  <si>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</si>
  <si>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</si>
  <si>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</si>
  <si>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</si>
  <si>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</si>
  <si>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</si>
  <si>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</si>
  <si>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</si>
  <si>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</si>
  <si>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</si>
  <si>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</si>
  <si>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</si>
  <si>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</si>
  <si>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</si>
  <si>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1. 申込み担当者</t>
    <rPh sb="6" eb="9">
      <t>タントウシャ</t>
    </rPh>
    <phoneticPr fontId="3"/>
  </si>
  <si>
    <r>
      <t>本申込みの担当者</t>
    </r>
    <r>
      <rPr>
        <sz val="9"/>
        <color theme="1"/>
        <rFont val="Meiryo UI"/>
        <family val="3"/>
        <charset val="128"/>
      </rPr>
      <t>(*)</t>
    </r>
    <r>
      <rPr>
        <sz val="10.5"/>
        <color theme="1"/>
        <rFont val="Meiryo UI"/>
        <family val="3"/>
        <charset val="128"/>
      </rPr>
      <t>の情報をご記入ください。申込み内容について照会させていただく場合があります。</t>
    </r>
    <phoneticPr fontId="3"/>
  </si>
  <si>
    <t>取引参加者名</t>
    <rPh sb="0" eb="2">
      <t>トリヒキ</t>
    </rPh>
    <rPh sb="2" eb="5">
      <t>サンカシャ</t>
    </rPh>
    <rPh sb="5" eb="6">
      <t>メイ</t>
    </rPh>
    <phoneticPr fontId="3"/>
  </si>
  <si>
    <t>取引参加者コード</t>
    <rPh sb="0" eb="2">
      <t>トリヒキ</t>
    </rPh>
    <rPh sb="2" eb="5">
      <t>サンカシャ</t>
    </rPh>
    <phoneticPr fontId="3"/>
  </si>
  <si>
    <t>＊組織や部門の代表者である必要はありません。</t>
    <phoneticPr fontId="3"/>
  </si>
  <si>
    <t>追加</t>
    <rPh sb="0" eb="2">
      <t>ツイカ</t>
    </rPh>
    <phoneticPr fontId="3"/>
  </si>
  <si>
    <t>削除</t>
    <rPh sb="0" eb="2">
      <t>サクジョ</t>
    </rPh>
    <phoneticPr fontId="3"/>
  </si>
  <si>
    <t>本番環境のみ</t>
    <rPh sb="0" eb="2">
      <t>ホンバン</t>
    </rPh>
    <rPh sb="2" eb="4">
      <t>カンキョウ</t>
    </rPh>
    <phoneticPr fontId="3"/>
  </si>
  <si>
    <t>　「追加/削除」を選択してから、設定する環境をプルダウンメニューから選択してください。</t>
    <rPh sb="2" eb="4">
      <t>ツイカ</t>
    </rPh>
    <rPh sb="5" eb="7">
      <t>サクジョ</t>
    </rPh>
    <rPh sb="9" eb="11">
      <t>センタク</t>
    </rPh>
    <rPh sb="16" eb="18">
      <t>セッテイ</t>
    </rPh>
    <rPh sb="20" eb="22">
      <t>カンキョウ</t>
    </rPh>
    <rPh sb="34" eb="36">
      <t>センタク</t>
    </rPh>
    <phoneticPr fontId="3"/>
  </si>
  <si>
    <t>委託：顧客からの注文を受託し発注する、委託部門の場合</t>
    <rPh sb="0" eb="2">
      <t>イタク</t>
    </rPh>
    <rPh sb="3" eb="5">
      <t>コキャク</t>
    </rPh>
    <rPh sb="8" eb="10">
      <t>チュウモン</t>
    </rPh>
    <rPh sb="11" eb="13">
      <t>ジュタク</t>
    </rPh>
    <rPh sb="14" eb="16">
      <t>ハッチュウ</t>
    </rPh>
    <rPh sb="19" eb="21">
      <t>イタク</t>
    </rPh>
    <rPh sb="21" eb="23">
      <t>ブモン</t>
    </rPh>
    <rPh sb="24" eb="26">
      <t>バアイ</t>
    </rPh>
    <phoneticPr fontId="3"/>
  </si>
  <si>
    <t>自己：証券会社の自己部門 または 関連会社の自己勘定による発注を行う場合</t>
    <rPh sb="0" eb="2">
      <t>ジコ</t>
    </rPh>
    <rPh sb="3" eb="5">
      <t>ショウケン</t>
    </rPh>
    <rPh sb="5" eb="7">
      <t>ガイシャ</t>
    </rPh>
    <rPh sb="8" eb="10">
      <t>ジコ</t>
    </rPh>
    <rPh sb="10" eb="12">
      <t>ブモン</t>
    </rPh>
    <rPh sb="17" eb="19">
      <t>カンレン</t>
    </rPh>
    <rPh sb="19" eb="21">
      <t>ガイシャ</t>
    </rPh>
    <rPh sb="22" eb="24">
      <t>ジコ</t>
    </rPh>
    <rPh sb="24" eb="26">
      <t>カンジョウ</t>
    </rPh>
    <rPh sb="29" eb="31">
      <t>ハッチュウ</t>
    </rPh>
    <rPh sb="32" eb="33">
      <t>オコナ</t>
    </rPh>
    <rPh sb="34" eb="36">
      <t>バアイ</t>
    </rPh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</si>
  <si>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</si>
  <si>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* 記入いただいた個人情報は、CONNEQTORに係る各種ご連絡等、運営業務のために利用し、他の目的のために利用しません。</t>
    <rPh sb="32" eb="33">
      <t>トウ</t>
    </rPh>
    <phoneticPr fontId="3"/>
  </si>
  <si>
    <t>追加・削除するユーザーの情報を記入してください。</t>
    <rPh sb="0" eb="2">
      <t>ツイカ</t>
    </rPh>
    <rPh sb="3" eb="5">
      <t>サクジョ</t>
    </rPh>
    <rPh sb="11" eb="13">
      <t>ジョウホウ</t>
    </rPh>
    <rPh sb="14" eb="16">
      <t>キニュウ</t>
    </rPh>
    <phoneticPr fontId="3"/>
  </si>
  <si>
    <t>★追加・削除を行うユーザーの情報について、全項目必ずご記入ください。</t>
    <rPh sb="1" eb="3">
      <t>ツイカ</t>
    </rPh>
    <rPh sb="4" eb="6">
      <t>サクジョ</t>
    </rPh>
    <rPh sb="7" eb="8">
      <t>オコナ</t>
    </rPh>
    <rPh sb="14" eb="16">
      <t>ジョウホウ</t>
    </rPh>
    <rPh sb="21" eb="24">
      <t>ゼンコウモク</t>
    </rPh>
    <rPh sb="24" eb="25">
      <t>カナラ</t>
    </rPh>
    <rPh sb="27" eb="29">
      <t>キニュウ</t>
    </rPh>
    <phoneticPr fontId="3"/>
  </si>
  <si>
    <t>*2 指定いただいた電話番号へ、ログイン時にシステムが自動で架電します。同一の電話番号を複数アカウントで設定することも可能です。
     第三者による不正利用等を防止するため、オフィスの固定電話など、適切な電話番号を設定してください。</t>
    <rPh sb="3" eb="5">
      <t>シテイ</t>
    </rPh>
    <rPh sb="10" eb="12">
      <t>デンワ</t>
    </rPh>
    <rPh sb="12" eb="14">
      <t>バンゴウ</t>
    </rPh>
    <rPh sb="20" eb="21">
      <t>ジ</t>
    </rPh>
    <rPh sb="27" eb="29">
      <t>ジドウ</t>
    </rPh>
    <rPh sb="30" eb="31">
      <t>カケル</t>
    </rPh>
    <rPh sb="31" eb="32">
      <t>デン</t>
    </rPh>
    <rPh sb="36" eb="38">
      <t>ドウイツ</t>
    </rPh>
    <rPh sb="39" eb="43">
      <t>デンワバンゴウ</t>
    </rPh>
    <rPh sb="44" eb="46">
      <t>フクスウ</t>
    </rPh>
    <rPh sb="52" eb="54">
      <t>セッテイ</t>
    </rPh>
    <rPh sb="59" eb="61">
      <t>カノウ</t>
    </rPh>
    <phoneticPr fontId="3"/>
  </si>
  <si>
    <t>追加: メールアドレス／
削除: 登録済みユーザーID
*1</t>
    <rPh sb="0" eb="2">
      <t>ツイカ</t>
    </rPh>
    <rPh sb="13" eb="15">
      <t>サクジョ</t>
    </rPh>
    <rPh sb="17" eb="20">
      <t>トウロクズ</t>
    </rPh>
    <phoneticPr fontId="3"/>
  </si>
  <si>
    <t>二段階認証用の電話番号
(ハイフンを含めて記入してください) *2</t>
    <rPh sb="0" eb="1">
      <t>ニ</t>
    </rPh>
    <rPh sb="1" eb="3">
      <t>ダンカイ</t>
    </rPh>
    <rPh sb="3" eb="5">
      <t>ニンショウ</t>
    </rPh>
    <rPh sb="5" eb="6">
      <t>ヨウ</t>
    </rPh>
    <rPh sb="7" eb="9">
      <t>デンワ</t>
    </rPh>
    <rPh sb="9" eb="11">
      <t>バンゴウ</t>
    </rPh>
    <rPh sb="18" eb="19">
      <t>フク</t>
    </rPh>
    <rPh sb="21" eb="23">
      <t>キニュウ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</si>
  <si>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</si>
  <si>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東京証券取引所 株式部 CONNEQTOR係</t>
    <phoneticPr fontId="3"/>
  </si>
  <si>
    <t>メール：　　　ask-conneqtor@jpx.co.jp</t>
    <phoneticPr fontId="3"/>
  </si>
  <si>
    <t>電話番号：　　03-3666-0141（代表）</t>
    <phoneticPr fontId="3"/>
  </si>
  <si>
    <t>4. 追加・削除するユーザーの情報</t>
    <rPh sb="3" eb="5">
      <t>ツイカ</t>
    </rPh>
    <rPh sb="6" eb="8">
      <t>サクジョ</t>
    </rPh>
    <rPh sb="15" eb="17">
      <t>ジョウホウ</t>
    </rPh>
    <phoneticPr fontId="3"/>
  </si>
  <si>
    <t>2. 同意事項</t>
    <rPh sb="3" eb="5">
      <t>ドウイ</t>
    </rPh>
    <rPh sb="5" eb="7">
      <t>ジコウ</t>
    </rPh>
    <phoneticPr fontId="3"/>
  </si>
  <si>
    <t>3. CONNEQTORのご登録環境についてチェックをつけてください。</t>
    <rPh sb="14" eb="16">
      <t>トウロク</t>
    </rPh>
    <rPh sb="16" eb="18">
      <t>カンキョウ</t>
    </rPh>
    <phoneticPr fontId="3"/>
  </si>
  <si>
    <t>本番利用登録済み／本番利用登録申込中</t>
    <rPh sb="0" eb="2">
      <t>ホンバン</t>
    </rPh>
    <rPh sb="2" eb="4">
      <t>リヨウ</t>
    </rPh>
    <rPh sb="4" eb="6">
      <t>トウロク</t>
    </rPh>
    <rPh sb="6" eb="7">
      <t>ズ</t>
    </rPh>
    <rPh sb="9" eb="11">
      <t>ホンバン</t>
    </rPh>
    <rPh sb="11" eb="13">
      <t>リヨウ</t>
    </rPh>
    <rPh sb="13" eb="15">
      <t>トウロク</t>
    </rPh>
    <rPh sb="15" eb="17">
      <t>モウシコミ</t>
    </rPh>
    <rPh sb="17" eb="18">
      <t>チュウ</t>
    </rPh>
    <phoneticPr fontId="3"/>
  </si>
  <si>
    <t>*1 ユーザー追加の場合、原則として記入いただいたメールアドレスをユーザーIDとさせていただきます。
     グループアドレスなど、同一のメールアドレスで複数アカウントを作成することも可能です。（弊社で末尾付番など任意に設定します。）</t>
    <rPh sb="7" eb="9">
      <t>ツイカ</t>
    </rPh>
    <rPh sb="10" eb="12">
      <t>バアイ</t>
    </rPh>
    <rPh sb="13" eb="15">
      <t>ゲンソク</t>
    </rPh>
    <rPh sb="18" eb="20">
      <t>キニュウ</t>
    </rPh>
    <rPh sb="64" eb="66">
      <t>ドウイツ</t>
    </rPh>
    <rPh sb="75" eb="77">
      <t>フクスウ</t>
    </rPh>
    <rPh sb="90" eb="92">
      <t>カノウ</t>
    </rPh>
    <rPh sb="99" eb="101">
      <t>ニンイ</t>
    </rPh>
    <phoneticPr fontId="3"/>
  </si>
  <si>
    <t>現在のCONNEQTORのご登録状況を選択してください。</t>
    <rPh sb="0" eb="2">
      <t>ゲンザイ</t>
    </rPh>
    <rPh sb="16" eb="18">
      <t>ジョウキョウ</t>
    </rPh>
    <rPh sb="19" eb="21">
      <t>センタク</t>
    </rPh>
    <phoneticPr fontId="3"/>
  </si>
  <si>
    <t>（選択不要）</t>
    <rPh sb="1" eb="5">
      <t>センタクフヨウ</t>
    </rPh>
    <phoneticPr fontId="3"/>
  </si>
  <si>
    <t>テスト環境のみ登録中</t>
    <phoneticPr fontId="3"/>
  </si>
  <si>
    <t>設定する環境
（テスト・本番）</t>
    <rPh sb="0" eb="2">
      <t>セッテイ</t>
    </rPh>
    <rPh sb="4" eb="6">
      <t>カンキョウ</t>
    </rPh>
    <rPh sb="12" eb="14">
      <t>ホンバン</t>
    </rPh>
    <phoneticPr fontId="3"/>
  </si>
  <si>
    <t>テスト環境のみ</t>
    <rPh sb="3" eb="5">
      <t>カンキョウ</t>
    </rPh>
    <phoneticPr fontId="3"/>
  </si>
  <si>
    <t>テスト・本番環境両方</t>
    <rPh sb="4" eb="6">
      <t>ホンバン</t>
    </rPh>
    <rPh sb="6" eb="8">
      <t>カンキョウ</t>
    </rPh>
    <rPh sb="8" eb="10">
      <t>リョウホウ</t>
    </rPh>
    <phoneticPr fontId="3"/>
  </si>
  <si>
    <t>テスト・本番環境両方</t>
    <rPh sb="4" eb="8">
      <t>ホンバンカンキョウ</t>
    </rPh>
    <rPh sb="8" eb="10">
      <t>リョウホウ</t>
    </rPh>
    <phoneticPr fontId="3"/>
  </si>
  <si>
    <t>　※新たにユーザーをご登録される場合は「追加」を、既にご登録いただいたユーザーを削除する場合は「削除」を選択してください。
　※本番登録済みの組織の場合は、以下のいずれかから選択いただきます。本番環境のみへのユーザー追加はできません。
 　　　- ユーザー追加の場合： 「テスト環境のみ」　「テスト・本番環境両方」　のいずれかを選択
　  　 - ユーザー削除の場合：「本番環境のみ」　「テスト・本番環境両方」　のいずれかを選択</t>
    <rPh sb="2" eb="3">
      <t>アラ</t>
    </rPh>
    <rPh sb="11" eb="13">
      <t>トウロク</t>
    </rPh>
    <rPh sb="16" eb="18">
      <t>バアイ</t>
    </rPh>
    <rPh sb="20" eb="22">
      <t>ツイカ</t>
    </rPh>
    <rPh sb="25" eb="26">
      <t>スデ</t>
    </rPh>
    <rPh sb="28" eb="30">
      <t>トウロク</t>
    </rPh>
    <rPh sb="40" eb="42">
      <t>サクジョ</t>
    </rPh>
    <rPh sb="44" eb="46">
      <t>バアイ</t>
    </rPh>
    <rPh sb="48" eb="50">
      <t>サクジョ</t>
    </rPh>
    <rPh sb="52" eb="54">
      <t>センタク</t>
    </rPh>
    <phoneticPr fontId="3"/>
  </si>
  <si>
    <t>3. 自己委託の別</t>
    <rPh sb="3" eb="7">
      <t xml:space="preserve">ジコイタクノ </t>
    </rPh>
    <rPh sb="8" eb="9">
      <t xml:space="preserve">ベツ </t>
    </rPh>
    <phoneticPr fontId="3"/>
  </si>
  <si>
    <t>ユーザー登録・本番登録時に指定した区分を選択してください。</t>
    <phoneticPr fontId="3"/>
  </si>
  <si>
    <t>申込日</t>
    <phoneticPr fontId="3"/>
  </si>
  <si>
    <t>コード</t>
  </si>
  <si>
    <t>高速取引行為者名</t>
  </si>
  <si>
    <t>高速取引行為者名（英名）</t>
    <rPh sb="9" eb="11">
      <t>エイメイ</t>
    </rPh>
    <phoneticPr fontId="1"/>
  </si>
  <si>
    <t>AIM Algorithmic Trading Singapore Pte. Ltd.</t>
  </si>
  <si>
    <t>AlphaGrep Pte.Ltd.</t>
  </si>
  <si>
    <t>AP Capital Management (Hong Kong) Limited</t>
  </si>
  <si>
    <t>Ark International Group Pty Ltd.</t>
  </si>
  <si>
    <t>ATLANTIC TRADING LONDON LIMITED</t>
  </si>
  <si>
    <t>Barak Capital G.T. Ltd.</t>
  </si>
  <si>
    <t>BNP Paribas Arbitrage (Hong Kong) Limited</t>
  </si>
  <si>
    <t>Citadel Securities (Hong Kong) Limited</t>
  </si>
  <si>
    <t>Coral Reef Technologies Limited</t>
  </si>
  <si>
    <t>DRW Singapore Pte. Ltd.</t>
  </si>
  <si>
    <t>ESCI, Ltd.</t>
  </si>
  <si>
    <t>Fenix One Asia Pte. Ltd.</t>
  </si>
  <si>
    <t>Flow Traders B.V.</t>
  </si>
  <si>
    <t>Flow Traders Hong Kong Limited</t>
  </si>
  <si>
    <t>Geneva Ireland Financial Trading Limited</t>
  </si>
  <si>
    <t>Goldman Sachs (Asia) L.L.C.</t>
  </si>
  <si>
    <t>Grasshopper Pte.Ltd.</t>
  </si>
  <si>
    <t>Headlands Technologies LLC</t>
  </si>
  <si>
    <t>HRT SG PTE. LTD.</t>
  </si>
  <si>
    <t>IMC Pacific Pty Ltd</t>
  </si>
  <si>
    <t>Infini Capital Management Limited</t>
  </si>
  <si>
    <t>Issar Limited</t>
  </si>
  <si>
    <t>Jane Street Asia Trading Limited</t>
  </si>
  <si>
    <t>JTP Holdings Pte. Ltd.</t>
  </si>
  <si>
    <t>Liquid Capital Australia Pty Ltd</t>
  </si>
  <si>
    <t>Maven Derivatives Asia Limited</t>
  </si>
  <si>
    <t>Millennium Capital Management (Hong Kong) Limited</t>
  </si>
  <si>
    <t>Millennium Capital Management (Singapore) Pte. Ltd.</t>
  </si>
  <si>
    <t>NDH Trading Ltd</t>
  </si>
  <si>
    <t>Optiver Australia Pty Limited</t>
  </si>
  <si>
    <t>PDT Partners, LLC</t>
  </si>
  <si>
    <t>Presto Labs Pte.Ltd.</t>
  </si>
  <si>
    <t>Prime Trading, LLC</t>
  </si>
  <si>
    <t>QCM Cayman, Ltd.</t>
  </si>
  <si>
    <t>Quadeye Trading LLC</t>
  </si>
  <si>
    <t>Qube Research ＆ Technologies Hong Kong Limited</t>
  </si>
  <si>
    <t>Radix Trading Europe B.V.</t>
  </si>
  <si>
    <t>Rideau Analytics, LLLP</t>
  </si>
  <si>
    <t>SACCADE CAPITAL LIMITED</t>
  </si>
  <si>
    <t>Serenity Capital Management LLC</t>
  </si>
  <si>
    <t>SG SECURITIES (HK) LIMITED</t>
  </si>
  <si>
    <t>SQUAREPOINT OPERATIONS PRIVATE LIMITED</t>
  </si>
  <si>
    <t>SSW-Trading GmbH</t>
  </si>
  <si>
    <t>Sunrise Futures, LLC</t>
  </si>
  <si>
    <t>Susquehanna Pacific Pty Ltd</t>
  </si>
  <si>
    <t>Taki Three LLC</t>
  </si>
  <si>
    <t>Tower Research Capital (Singapore) Pte. Ltd.</t>
  </si>
  <si>
    <t>Two Sigma Securities, LLC</t>
  </si>
  <si>
    <t>Virtu Financial Singapore Pte. Ltd.</t>
  </si>
  <si>
    <t>Vivienne Court Trading Pty Ltd</t>
  </si>
  <si>
    <t>Volant Trading Asia Limited</t>
  </si>
  <si>
    <t>XTX Markets Limited</t>
  </si>
  <si>
    <t>ダルマ・キャピタル株式会社</t>
  </si>
  <si>
    <t>Dharma.Capital K.K.</t>
  </si>
  <si>
    <t>アーク証券</t>
  </si>
  <si>
    <t>ARK SECURITIES CO.,LTD.</t>
  </si>
  <si>
    <t>アイザワ証券</t>
  </si>
  <si>
    <t>AIZAWA SECURITIES CO.,LTD.</t>
  </si>
  <si>
    <t>八十二証券</t>
  </si>
  <si>
    <t>HACHIJUNI SECURITIES Co., Ltd.</t>
  </si>
  <si>
    <t>安藤証券</t>
  </si>
  <si>
    <t>Ando Securities Co.,Ltd.</t>
  </si>
  <si>
    <t>auカブコム証券</t>
  </si>
  <si>
    <t>au Kabucom Securities Co.,Ltd.</t>
  </si>
  <si>
    <t>いちよし証券</t>
  </si>
  <si>
    <t>Ichiyoshi Securities Co.,Ltd.</t>
  </si>
  <si>
    <t>リーディング証券</t>
  </si>
  <si>
    <t>Leading Securities Co.,Ltd.</t>
  </si>
  <si>
    <t>今村証券</t>
  </si>
  <si>
    <t>The Imamura Securities Co.,Ltd.</t>
  </si>
  <si>
    <t>永和証券</t>
  </si>
  <si>
    <t>Eiwa Securities Co.,Ltd.</t>
  </si>
  <si>
    <t>SBI証券</t>
  </si>
  <si>
    <t>SBI SECURITIES Co.,Ltd.</t>
  </si>
  <si>
    <t>岡安証券</t>
  </si>
  <si>
    <t>Okayasu Securities Co.,Ltd.</t>
  </si>
  <si>
    <t>岡三証券</t>
  </si>
  <si>
    <t>OKASAN SECURITIES CO.,LTD.</t>
  </si>
  <si>
    <t xml:space="preserve">岡地証券 </t>
  </si>
  <si>
    <t>OKACHI SECURITIES CO.,LTD.</t>
  </si>
  <si>
    <t>長野證券</t>
  </si>
  <si>
    <t>NAGANO SECURITIES CO.,LTD.</t>
  </si>
  <si>
    <t>木村証券</t>
  </si>
  <si>
    <t>Kimura Securities Co.,Ltd.</t>
  </si>
  <si>
    <t>エイチ・エス証券</t>
  </si>
  <si>
    <t>H.S. SECURITIES CO.,LTD.</t>
  </si>
  <si>
    <t>共和証券</t>
  </si>
  <si>
    <t>Kyowa Securities Co.,Ltd.</t>
  </si>
  <si>
    <t>極東証券</t>
  </si>
  <si>
    <t>KYOKUTO SECURITIES CO.,LTD.</t>
  </si>
  <si>
    <t>クレディ・アグリコル証券会社</t>
  </si>
  <si>
    <t>Credit Agricole Securities Asia B.V.</t>
  </si>
  <si>
    <t>あかつき証券</t>
  </si>
  <si>
    <t>Akatsuki Securities,Inc.</t>
  </si>
  <si>
    <t>光世証券</t>
  </si>
  <si>
    <t>The Kosei Securities Co.,Ltd.</t>
  </si>
  <si>
    <t>三菱UFJモルガン・スタンレー証券</t>
    <phoneticPr fontId="3"/>
  </si>
  <si>
    <t>Mitsubishi UFJ Morgan Stanley Securities Co.,Ltd.</t>
  </si>
  <si>
    <t>岩井コスモ証券</t>
  </si>
  <si>
    <t>ＩｗａｉCosmo Securities Co.,Ltd.</t>
  </si>
  <si>
    <t>ゴールドマン・サックス証券</t>
  </si>
  <si>
    <t>Goldman Sachs Japan Co.,Ltd.</t>
  </si>
  <si>
    <t>ＪＩＡ証券</t>
  </si>
  <si>
    <t>ＪＩＡ Securities Co., Ltd.</t>
  </si>
  <si>
    <t>クレディ・スイス証券</t>
  </si>
  <si>
    <t>Credit Suisse Securities (Japan) Limited</t>
  </si>
  <si>
    <t>ナティクシス日本証券</t>
  </si>
  <si>
    <t>Natixis Japan Securities Co.,Ltd.</t>
  </si>
  <si>
    <t>CLSA証券</t>
  </si>
  <si>
    <t>CLSA Securities Japan Co., Ltd.</t>
  </si>
  <si>
    <t>しんきん証券</t>
  </si>
  <si>
    <t>Shinkin Securities Co.,Ltd.</t>
  </si>
  <si>
    <t>みずほ証券</t>
  </si>
  <si>
    <t>Mizuho Securities Co.,Ltd.</t>
  </si>
  <si>
    <t>JPモルガン証券</t>
    <phoneticPr fontId="3"/>
  </si>
  <si>
    <t xml:space="preserve">JPMorgan Securities Japan Co.,Ltd. </t>
  </si>
  <si>
    <t>ジェフリーズ証券会社</t>
  </si>
  <si>
    <t>Jefferies （Japan) Limited</t>
  </si>
  <si>
    <t>GMOクリック証券</t>
  </si>
  <si>
    <t>GMO CLICK Securities,Inc.</t>
  </si>
  <si>
    <t>北洋証券</t>
  </si>
  <si>
    <t>North Pacific Securities Co.,Ltd.</t>
  </si>
  <si>
    <t>ニュース証券</t>
  </si>
  <si>
    <t>New-S Securities CO.,Ltd.</t>
  </si>
  <si>
    <t>UBS証券</t>
  </si>
  <si>
    <t>UBS Securities Japan Co., Ltd.</t>
  </si>
  <si>
    <t>SBIネオトレード証券</t>
  </si>
  <si>
    <t>SBI Neotrade Securities Co., Ltd.</t>
  </si>
  <si>
    <t>ソシエテ・ジェネラル証券</t>
  </si>
  <si>
    <t>Societe Generale Securities Japan Limited</t>
  </si>
  <si>
    <t>シティグループ証券</t>
  </si>
  <si>
    <t>Citigroup Global Markets Japan Inc.</t>
  </si>
  <si>
    <t>立花証券</t>
  </si>
  <si>
    <t>THE TACHIBANA SECURITIES CO.,LTD.</t>
  </si>
  <si>
    <t>大和証券</t>
  </si>
  <si>
    <t>Daiwa Securities Co.Ltd.</t>
  </si>
  <si>
    <t>ちばぎん証券</t>
    <phoneticPr fontId="3"/>
  </si>
  <si>
    <t>Chibagin Securities Co.,Ltd.</t>
  </si>
  <si>
    <t>むさし証券</t>
  </si>
  <si>
    <t>Musashi Securities Co.,Ltd.</t>
  </si>
  <si>
    <t>楽天証券</t>
  </si>
  <si>
    <t>Rakuten Securities,Inc.</t>
  </si>
  <si>
    <t>東海東京証券</t>
  </si>
  <si>
    <t>Tokai Tokyo Securities Co.,Ltd.</t>
  </si>
  <si>
    <t>東洋証券</t>
  </si>
  <si>
    <t>TOYO SECURITIES CO.,LTD.</t>
  </si>
  <si>
    <t>ドイツ証券</t>
  </si>
  <si>
    <t>Deutsche Securities Inc.</t>
  </si>
  <si>
    <t>内藤証券</t>
  </si>
  <si>
    <t>NAITO SECURITIES CO.,LTD.</t>
  </si>
  <si>
    <t>第四北越証券</t>
  </si>
  <si>
    <t>Daishi Hokuetsu Securities Co.,Ltd.</t>
  </si>
  <si>
    <t>ひびき証券</t>
  </si>
  <si>
    <t>Hibiki Securities Inc.</t>
  </si>
  <si>
    <t>中原証券</t>
  </si>
  <si>
    <t>The Nakahara Securities Co.,Ltd.</t>
  </si>
  <si>
    <t>フィリップ証券</t>
  </si>
  <si>
    <t>Phillip Securities Japan,Ltd.</t>
  </si>
  <si>
    <t>西村証券</t>
  </si>
  <si>
    <t>NISHIMURA SECURITIES CO.,LTD.</t>
  </si>
  <si>
    <t>三晃証券</t>
  </si>
  <si>
    <t>SANKO SECURITIES CO.,LTD.</t>
  </si>
  <si>
    <t>SMBC日興証券</t>
    <phoneticPr fontId="3"/>
  </si>
  <si>
    <t>SMBC Nikko Securities Inc.</t>
  </si>
  <si>
    <t>マネックス証券</t>
  </si>
  <si>
    <t>Monex, Inc.</t>
  </si>
  <si>
    <t>日産証券</t>
  </si>
  <si>
    <t>Nissan Securities Co., Ltd.</t>
  </si>
  <si>
    <t>証券ジャパン</t>
  </si>
  <si>
    <t>Securities Japan, Inc.</t>
  </si>
  <si>
    <t>野村證券</t>
  </si>
  <si>
    <t>Nomura Securities Co.,Ltd.</t>
    <phoneticPr fontId="3"/>
  </si>
  <si>
    <t>バークレイズ証券</t>
  </si>
  <si>
    <t>Barclays Securities Japan Limited</t>
    <phoneticPr fontId="3"/>
  </si>
  <si>
    <t>ばんせい証券</t>
  </si>
  <si>
    <t>Bansei Securities Co.,Ltd.</t>
  </si>
  <si>
    <t>ＢＮＰパリバ証券</t>
    <phoneticPr fontId="3"/>
  </si>
  <si>
    <t>BNP Paribas Securities (Japan) Limited</t>
    <phoneticPr fontId="3"/>
  </si>
  <si>
    <t>光証券</t>
  </si>
  <si>
    <t>THE HIKARI SECURITIES CO.,LTD.</t>
  </si>
  <si>
    <t>廣田証券</t>
  </si>
  <si>
    <t>HIROTA SECURITIES CO.,LTD.</t>
  </si>
  <si>
    <t>エービーエヌ・アムロ・クリアリング証券</t>
  </si>
  <si>
    <t>ABN AMRO Clearing Tokyo Co.,Ltd.</t>
  </si>
  <si>
    <t>FFG証券</t>
  </si>
  <si>
    <t>FFG Securities Co., Ltd.</t>
  </si>
  <si>
    <t>松井証券</t>
  </si>
  <si>
    <t>MATSUI SECURITIES CO.,LTD.</t>
  </si>
  <si>
    <t>マッコーリーキャピタル証券会社</t>
  </si>
  <si>
    <t>Macquarie Capital Securities (Japan) Limited</t>
  </si>
  <si>
    <t>丸國証券</t>
  </si>
  <si>
    <t>MARUKUNI SECURITIES CO.,LTD.</t>
  </si>
  <si>
    <t>丸三証券</t>
  </si>
  <si>
    <t>Marusan Securities Co.,Ltd.</t>
  </si>
  <si>
    <t>丸八証券</t>
  </si>
  <si>
    <t>Maruhachi Securities Co.,Ltd.</t>
  </si>
  <si>
    <t>岡三にいがた証券</t>
  </si>
  <si>
    <t>OKASAN NIIGATA SECURITIES CO.,LTD.</t>
  </si>
  <si>
    <t>三木証券</t>
  </si>
  <si>
    <t>MIKI SECURITIES CO.,LTD.</t>
  </si>
  <si>
    <t>リテラ・クレア証券</t>
  </si>
  <si>
    <t>Retela Crea Securities Co.,Ltd.</t>
  </si>
  <si>
    <t>三田証券</t>
  </si>
  <si>
    <t>MITA SECURITIES Co.,Ltd.</t>
  </si>
  <si>
    <t>ＨＳＢＣ証券</t>
  </si>
  <si>
    <t>HSBC Securities (Japan) Co., Ltd.</t>
  </si>
  <si>
    <t>水戸証券</t>
  </si>
  <si>
    <t>Mito Securities Co.,Ltd.</t>
  </si>
  <si>
    <t>明和證券</t>
  </si>
  <si>
    <t>MEIWA SECURITIES CO.,LTD.</t>
  </si>
  <si>
    <t>BofA証券</t>
    <phoneticPr fontId="3"/>
  </si>
  <si>
    <t>BofA Securities Japan Co.,Ltd.</t>
    <phoneticPr fontId="3"/>
  </si>
  <si>
    <t>インタラクティブ・ブローカーズ証券</t>
  </si>
  <si>
    <t>Interactive Brokers Securities Japan,Inc.</t>
  </si>
  <si>
    <t>モルガン・スタンレーMUFG証券</t>
  </si>
  <si>
    <t>Morgan Stanley MUFG Securities Co.,Ltd.</t>
  </si>
  <si>
    <t>ウィブル証券</t>
  </si>
  <si>
    <t>Webull Securities (Japan) Co. Ltd.　　</t>
  </si>
  <si>
    <t>山二証券</t>
  </si>
  <si>
    <t>Yamani Securities Co.,Ltd.</t>
  </si>
  <si>
    <t>山和証券</t>
  </si>
  <si>
    <t>YAMAWA SECURITIES CO.,LTD.</t>
  </si>
  <si>
    <t>豊証券</t>
  </si>
  <si>
    <t>The Yutaka Securities Co.,Ltd.</t>
  </si>
  <si>
    <t>サスケハナ・ホンコン・リミテッド</t>
  </si>
  <si>
    <t>Susquehanna Hong Kong Limited</t>
  </si>
  <si>
    <t>だいこう証券ビジネス</t>
  </si>
  <si>
    <t>DSB Co.,Ltd.</t>
  </si>
  <si>
    <t>部門コード</t>
    <rPh sb="0" eb="2">
      <t>ブモン</t>
    </rPh>
    <phoneticPr fontId="3"/>
  </si>
  <si>
    <t>v20250228</t>
    <phoneticPr fontId="3"/>
  </si>
  <si>
    <t>その他：上記に該当しない場合 または 上記部門内で複数の組織を発行する/している場合</t>
    <rPh sb="2" eb="3">
      <t>タ</t>
    </rPh>
    <rPh sb="4" eb="6">
      <t>ジョウキ</t>
    </rPh>
    <rPh sb="7" eb="9">
      <t>ガイトウ</t>
    </rPh>
    <rPh sb="12" eb="14">
      <t>バアイ</t>
    </rPh>
    <rPh sb="19" eb="21">
      <t>ジョウキ</t>
    </rPh>
    <rPh sb="21" eb="23">
      <t>ブモン</t>
    </rPh>
    <rPh sb="23" eb="24">
      <t>ナイ</t>
    </rPh>
    <rPh sb="25" eb="27">
      <t>フクスウ</t>
    </rPh>
    <rPh sb="28" eb="30">
      <t>ソシキ</t>
    </rPh>
    <rPh sb="31" eb="33">
      <t>ハッコウ</t>
    </rPh>
    <rPh sb="40" eb="42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</si>
</sst>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rgb="FF808080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9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10.5"/>
      <color theme="0" tint="-0.34998626667073579"/>
      <name val="Meiryo UI"/>
      <family val="3"/>
      <charset val="128"/>
    </font>
    <font>
      <sz val="9"/>
      <color theme="1"/>
      <name val="Meiryo UI"/>
      <family val="2"/>
      <charset val="128"/>
    </font>
    <font>
      <b/>
      <sz val="10"/>
      <color theme="9" tint="0.59999389629810485"/>
      <name val="Meiryo UI"/>
      <family val="3"/>
      <charset val="128"/>
    </font>
    <font>
      <b/>
      <sz val="10.5"/>
      <color theme="0" tint="-0.499984740745262"/>
      <name val="Meiryo UI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2" fillId="0" borderId="0">
      <alignment vertical="center"/>
    </xf>
    <xf numFmtId="0" fontId="19" fillId="0" borderId="0"/>
    <xf numFmtId="0" fontId="1" fillId="0" borderId="0">
      <alignment vertical="center"/>
    </xf>
  </cellStyleXfs>
  <cellXfs count="12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center" vertical="top" wrapText="1"/>
    </xf>
    <xf numFmtId="0" fontId="8" fillId="0" borderId="0" xfId="0" applyFont="1" applyFill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15" fillId="0" borderId="0" xfId="0" applyFont="1"/>
    <xf numFmtId="0" fontId="11" fillId="0" borderId="0" xfId="0" applyFont="1" applyProtection="1">
      <protection locked="0"/>
    </xf>
    <xf numFmtId="0" fontId="8" fillId="0" borderId="0" xfId="0" applyFont="1" applyAlignment="1">
      <alignment vertical="top" wrapText="1"/>
    </xf>
    <xf numFmtId="0" fontId="12" fillId="0" borderId="0" xfId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quotePrefix="1" applyFont="1" applyAlignment="1">
      <alignment vertical="top" wrapText="1"/>
    </xf>
    <xf numFmtId="0" fontId="6" fillId="0" borderId="0" xfId="0" applyFont="1" applyFill="1" applyAlignment="1" applyProtection="1">
      <protection locked="0"/>
    </xf>
    <xf numFmtId="0" fontId="10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0" fillId="0" borderId="12" xfId="3" applyFont="1" applyBorder="1" applyAlignment="1">
      <alignment horizontal="left" vertical="top" wrapText="1"/>
    </xf>
    <xf numFmtId="0" fontId="20" fillId="0" borderId="13" xfId="3" applyFont="1" applyBorder="1" applyAlignment="1">
      <alignment horizontal="left" vertical="top" wrapText="1"/>
    </xf>
    <xf numFmtId="49" fontId="20" fillId="0" borderId="13" xfId="3" applyNumberFormat="1" applyFont="1" applyBorder="1" applyAlignment="1">
      <alignment horizontal="left" vertical="top" wrapText="1"/>
    </xf>
    <xf numFmtId="0" fontId="20" fillId="0" borderId="14" xfId="3" applyFont="1" applyBorder="1" applyAlignment="1">
      <alignment horizontal="left" vertical="top" wrapText="1"/>
    </xf>
    <xf numFmtId="0" fontId="19" fillId="0" borderId="0" xfId="3" applyAlignment="1">
      <alignment vertical="center"/>
    </xf>
    <xf numFmtId="0" fontId="22" fillId="0" borderId="15" xfId="3" applyFont="1" applyBorder="1" applyAlignment="1">
      <alignment vertical="center"/>
    </xf>
    <xf numFmtId="0" fontId="20" fillId="0" borderId="16" xfId="3" applyFont="1" applyBorder="1" applyAlignment="1">
      <alignment horizontal="left" vertical="top" wrapText="1"/>
    </xf>
    <xf numFmtId="0" fontId="22" fillId="0" borderId="0" xfId="3" applyFont="1" applyAlignment="1">
      <alignment vertical="center"/>
    </xf>
    <xf numFmtId="0" fontId="22" fillId="0" borderId="17" xfId="3" applyFont="1" applyBorder="1" applyAlignment="1">
      <alignment vertical="center"/>
    </xf>
    <xf numFmtId="0" fontId="19" fillId="0" borderId="18" xfId="3" applyBorder="1" applyAlignment="1">
      <alignment vertical="center"/>
    </xf>
    <xf numFmtId="0" fontId="20" fillId="0" borderId="18" xfId="3" applyFont="1" applyBorder="1" applyAlignment="1">
      <alignment horizontal="left" vertical="top" wrapText="1"/>
    </xf>
    <xf numFmtId="0" fontId="20" fillId="0" borderId="19" xfId="3" applyFont="1" applyBorder="1" applyAlignment="1">
      <alignment horizontal="left" vertical="top" wrapText="1"/>
    </xf>
    <xf numFmtId="0" fontId="20" fillId="0" borderId="0" xfId="3" applyFont="1" applyBorder="1" applyAlignment="1">
      <alignment horizontal="left" vertical="top" wrapText="1"/>
    </xf>
    <xf numFmtId="14" fontId="20" fillId="0" borderId="0" xfId="3" applyNumberFormat="1" applyFont="1" applyBorder="1" applyAlignment="1">
      <alignment horizontal="left" vertical="top" wrapText="1"/>
    </xf>
    <xf numFmtId="0" fontId="19" fillId="0" borderId="0" xfId="3" applyBorder="1" applyAlignment="1">
      <alignment vertical="center" wrapText="1"/>
    </xf>
    <xf numFmtId="0" fontId="22" fillId="0" borderId="0" xfId="3" applyFont="1" applyBorder="1" applyAlignment="1">
      <alignment vertical="center"/>
    </xf>
    <xf numFmtId="14" fontId="20" fillId="0" borderId="18" xfId="3" applyNumberFormat="1" applyFont="1" applyBorder="1" applyAlignment="1">
      <alignment horizontal="left" vertical="top" wrapText="1"/>
    </xf>
    <xf numFmtId="0" fontId="19" fillId="0" borderId="18" xfId="3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top"/>
    </xf>
    <xf numFmtId="0" fontId="6" fillId="2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horizontal="left" vertical="top" wrapText="1"/>
    </xf>
    <xf numFmtId="0" fontId="5" fillId="0" borderId="0" xfId="0" quotePrefix="1" applyFont="1" applyAlignment="1">
      <alignment vertical="center"/>
    </xf>
    <xf numFmtId="0" fontId="23" fillId="0" borderId="0" xfId="0" quotePrefix="1" applyFont="1" applyAlignment="1">
      <alignment vertical="center"/>
    </xf>
    <xf numFmtId="0" fontId="5" fillId="0" borderId="0" xfId="0" quotePrefix="1" applyFont="1" applyAlignment="1">
      <alignment vertical="center" wrapText="1"/>
    </xf>
    <xf numFmtId="0" fontId="23" fillId="0" borderId="0" xfId="0" quotePrefix="1" applyFont="1" applyAlignment="1">
      <alignment vertical="center" wrapText="1"/>
    </xf>
    <xf numFmtId="0" fontId="23" fillId="0" borderId="0" xfId="0" applyFont="1" applyAlignment="1">
      <alignment vertical="center"/>
    </xf>
    <xf numFmtId="0" fontId="18" fillId="0" borderId="0" xfId="0" applyFont="1"/>
    <xf numFmtId="0" fontId="6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4" fillId="4" borderId="4" xfId="0" applyFont="1" applyFill="1" applyBorder="1" applyAlignment="1"/>
    <xf numFmtId="0" fontId="14" fillId="4" borderId="5" xfId="0" applyFont="1" applyFill="1" applyBorder="1" applyAlignment="1"/>
    <xf numFmtId="0" fontId="14" fillId="4" borderId="6" xfId="0" applyFont="1" applyFill="1" applyBorder="1" applyAlignment="1"/>
    <xf numFmtId="0" fontId="14" fillId="4" borderId="7" xfId="0" applyFont="1" applyFill="1" applyBorder="1" applyAlignment="1"/>
    <xf numFmtId="0" fontId="14" fillId="4" borderId="3" xfId="0" applyFont="1" applyFill="1" applyBorder="1" applyAlignment="1"/>
    <xf numFmtId="0" fontId="14" fillId="4" borderId="8" xfId="0" applyFont="1" applyFill="1" applyBorder="1" applyAlignment="1"/>
    <xf numFmtId="0" fontId="24" fillId="0" borderId="0" xfId="0" applyFont="1"/>
    <xf numFmtId="0" fontId="6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15" fillId="0" borderId="0" xfId="0" applyFont="1" applyProtection="1">
      <protection locked="0"/>
    </xf>
    <xf numFmtId="0" fontId="2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center" wrapText="1"/>
    </xf>
    <xf numFmtId="0" fontId="23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6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27" fillId="0" borderId="0" xfId="0" quotePrefix="1" applyFont="1" applyAlignment="1">
      <alignment vertical="center"/>
    </xf>
    <xf numFmtId="0" fontId="11" fillId="0" borderId="0" xfId="0" quotePrefix="1" applyFont="1" applyAlignment="1">
      <alignment vertical="center" wrapText="1"/>
    </xf>
    <xf numFmtId="0" fontId="5" fillId="0" borderId="3" xfId="0" applyFont="1" applyBorder="1" applyAlignment="1" applyProtection="1">
      <alignment vertical="center"/>
      <protection locked="0"/>
    </xf>
    <xf numFmtId="176" fontId="1" fillId="0" borderId="0" xfId="4" applyNumberFormat="1">
      <alignment vertical="center"/>
    </xf>
    <xf numFmtId="0" fontId="0" fillId="0" borderId="0" xfId="0" applyAlignment="1">
      <alignment vertical="center"/>
    </xf>
    <xf numFmtId="176" fontId="1" fillId="0" borderId="0" xfId="4" applyNumberFormat="1" applyAlignment="1"/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6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2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5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49" fontId="5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17" fillId="3" borderId="24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7" fillId="3" borderId="10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5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49" fontId="5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</cellXfs>
  <cellStyles count="5">
    <cellStyle name="ハイパーリンク" xfId="1" builtinId="8"/>
    <cellStyle name="標準" xfId="0" builtinId="0"/>
    <cellStyle name="標準 2" xfId="3" xr:uid="{C17CFE09-07D3-4E59-AE5D-8BA0649F7743}"/>
    <cellStyle name="標準 3" xfId="2" xr:uid="{9ACB3EF2-4C9B-435E-9D0C-7CA3EDED2C39}"/>
    <cellStyle name="標準 3 2" xfId="4" xr:uid="{9D75E5BA-2D23-42D2-8809-5BCE507091C4}"/>
  </cellStyles>
  <dxfs count="10">
    <dxf>
      <font>
        <color theme="1"/>
      </font>
      <fill>
        <patternFill>
          <bgColor theme="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P$26" lockText="1" noThreeD="1"/>
</file>

<file path=xl/ctrlProps/ctrlProp2.xml><?xml version="1.0" encoding="utf-8"?>
<formControlPr xmlns="http://schemas.microsoft.com/office/spreadsheetml/2009/9/main" objectType="Radio" firstButton="1" fmlaLink="$AP$44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checked="Checked" firstButton="1" fmlaLink="AP36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3228</xdr:colOff>
      <xdr:row>0</xdr:row>
      <xdr:rowOff>1373</xdr:rowOff>
    </xdr:from>
    <xdr:to>
      <xdr:col>7</xdr:col>
      <xdr:colOff>171450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28" y="1373"/>
          <a:ext cx="1616022" cy="23650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BT-53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27333</xdr:rowOff>
    </xdr:from>
    <xdr:to>
      <xdr:col>7</xdr:col>
      <xdr:colOff>171450</xdr:colOff>
      <xdr:row>3</xdr:row>
      <xdr:rowOff>46383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0" y="198783"/>
          <a:ext cx="1619250" cy="514350"/>
          <a:chOff x="0" y="198783"/>
          <a:chExt cx="1619250" cy="51435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 txBox="1"/>
        </xdr:nvSpPr>
        <xdr:spPr>
          <a:xfrm>
            <a:off x="0" y="198783"/>
            <a:ext cx="1613452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ja-JP" sz="900" b="1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ユーザ</a:t>
            </a:r>
            <a:r>
              <a:rPr kumimoji="1" lang="ja-JP" altLang="en-US" sz="900" b="1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ー</a:t>
            </a:r>
            <a:r>
              <a:rPr kumimoji="1" lang="ja-JP" altLang="ja-JP" sz="900" b="1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登録</a:t>
            </a:r>
            <a:r>
              <a:rPr kumimoji="1" lang="en-US" altLang="ja-JP" sz="900" b="1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(BT-51</a:t>
            </a:r>
            <a:r>
              <a:rPr kumimoji="1" lang="ja-JP" altLang="en-US" sz="900" b="1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送付</a:t>
            </a:r>
            <a:r>
              <a:rPr kumimoji="1" lang="en-US" altLang="ja-JP" sz="900" b="1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)</a:t>
            </a:r>
            <a:r>
              <a:rPr kumimoji="1" lang="en-US" altLang="ja-JP" sz="900" b="1" baseline="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 </a:t>
            </a:r>
            <a:r>
              <a:rPr kumimoji="1" lang="ja-JP" altLang="en-US" sz="900" b="1" baseline="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後の</a:t>
            </a:r>
            <a:r>
              <a:rPr kumimoji="1" lang="en-US" altLang="ja-JP" sz="900" b="1" baseline="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GUI</a:t>
            </a:r>
            <a:r>
              <a:rPr kumimoji="1" lang="ja-JP" altLang="en-US" sz="900" b="1" baseline="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ユーザー</a:t>
            </a:r>
            <a:r>
              <a:rPr kumimoji="1" lang="ja-JP" altLang="ja-JP" sz="900" b="1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追加・削除</a:t>
            </a:r>
            <a:endParaRPr lang="ja-JP" altLang="ja-JP" sz="9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endParaRPr kumimoji="1" lang="ja-JP" altLang="en-US" sz="9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9524" y="238125"/>
            <a:ext cx="1609726" cy="438150"/>
          </a:xfrm>
          <a:prstGeom prst="rect">
            <a:avLst/>
          </a:prstGeom>
          <a:noFill/>
          <a:ln>
            <a:solidFill>
              <a:schemeClr val="tx1"/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31</xdr:col>
      <xdr:colOff>114300</xdr:colOff>
      <xdr:row>1</xdr:row>
      <xdr:rowOff>19050</xdr:rowOff>
    </xdr:from>
    <xdr:to>
      <xdr:col>37</xdr:col>
      <xdr:colOff>81888</xdr:colOff>
      <xdr:row>2</xdr:row>
      <xdr:rowOff>93381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048375" y="190500"/>
          <a:ext cx="1110588" cy="24578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証券会社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25</xdr:row>
          <xdr:rowOff>9525</xdr:rowOff>
        </xdr:from>
        <xdr:to>
          <xdr:col>3</xdr:col>
          <xdr:colOff>161925</xdr:colOff>
          <xdr:row>26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45</xdr:row>
          <xdr:rowOff>19050</xdr:rowOff>
        </xdr:from>
        <xdr:to>
          <xdr:col>3</xdr:col>
          <xdr:colOff>123825</xdr:colOff>
          <xdr:row>45</xdr:row>
          <xdr:rowOff>238125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43</xdr:row>
          <xdr:rowOff>28575</xdr:rowOff>
        </xdr:from>
        <xdr:to>
          <xdr:col>3</xdr:col>
          <xdr:colOff>123825</xdr:colOff>
          <xdr:row>43</xdr:row>
          <xdr:rowOff>238125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42</xdr:row>
          <xdr:rowOff>57150</xdr:rowOff>
        </xdr:from>
        <xdr:to>
          <xdr:col>4</xdr:col>
          <xdr:colOff>133350</xdr:colOff>
          <xdr:row>46</xdr:row>
          <xdr:rowOff>57150</xdr:rowOff>
        </xdr:to>
        <xdr:sp macro="" textlink="">
          <xdr:nvSpPr>
            <xdr:cNvPr id="1046" name="Group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34</xdr:row>
          <xdr:rowOff>171450</xdr:rowOff>
        </xdr:from>
        <xdr:to>
          <xdr:col>4</xdr:col>
          <xdr:colOff>171450</xdr:colOff>
          <xdr:row>40</xdr:row>
          <xdr:rowOff>133350</xdr:rowOff>
        </xdr:to>
        <xdr:sp macro="" textlink="">
          <xdr:nvSpPr>
            <xdr:cNvPr id="1057" name="Group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35</xdr:row>
          <xdr:rowOff>28575</xdr:rowOff>
        </xdr:from>
        <xdr:to>
          <xdr:col>3</xdr:col>
          <xdr:colOff>171450</xdr:colOff>
          <xdr:row>35</xdr:row>
          <xdr:rowOff>238125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37</xdr:row>
          <xdr:rowOff>19050</xdr:rowOff>
        </xdr:from>
        <xdr:to>
          <xdr:col>3</xdr:col>
          <xdr:colOff>142875</xdr:colOff>
          <xdr:row>38</xdr:row>
          <xdr:rowOff>9525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39</xdr:row>
          <xdr:rowOff>9525</xdr:rowOff>
        </xdr:from>
        <xdr:to>
          <xdr:col>3</xdr:col>
          <xdr:colOff>133350</xdr:colOff>
          <xdr:row>40</xdr:row>
          <xdr:rowOff>9525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5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40A8-7027-4AA1-90FC-DD06F7924EF6}">
  <sheetPr codeName="Sheet2"/>
  <dimension ref="A1:AZ12"/>
  <sheetViews>
    <sheetView topLeftCell="AQ1" zoomScale="85" zoomScaleNormal="85" workbookViewId="0">
      <selection activeCell="AY6" sqref="AY6"/>
    </sheetView>
  </sheetViews>
  <sheetFormatPr defaultColWidth="23.625" defaultRowHeight="14.25" x14ac:dyDescent="0.15"/>
  <cols>
    <col min="1" max="1" width="8.5" style="32" customWidth="1"/>
    <col min="2" max="2" width="20.75" style="32" bestFit="1" customWidth="1"/>
    <col min="3" max="3" width="17.5" style="32" bestFit="1" customWidth="1"/>
    <col min="4" max="4" width="21.625" style="32" bestFit="1" customWidth="1"/>
    <col min="5" max="5" width="17.5" style="32" bestFit="1" customWidth="1"/>
    <col min="6" max="7" width="20.75" style="32" bestFit="1" customWidth="1"/>
    <col min="8" max="8" width="22.75" style="32" bestFit="1" customWidth="1"/>
    <col min="9" max="9" width="19.75" style="32" bestFit="1" customWidth="1"/>
    <col min="10" max="10" width="29.25" style="32" customWidth="1"/>
    <col min="11" max="11" width="18.125" style="32" bestFit="1" customWidth="1"/>
    <col min="12" max="12" width="22.875" style="32" bestFit="1" customWidth="1"/>
    <col min="13" max="13" width="19.75" style="32" bestFit="1" customWidth="1"/>
    <col min="14" max="14" width="17.75" style="32" bestFit="1" customWidth="1"/>
    <col min="15" max="15" width="21.875" style="32" customWidth="1"/>
    <col min="16" max="16" width="24.125" style="32" bestFit="1" customWidth="1"/>
    <col min="17" max="19" width="21.625" style="32" customWidth="1"/>
    <col min="20" max="20" width="23" style="32" bestFit="1" customWidth="1"/>
    <col min="21" max="21" width="13.75" style="32" bestFit="1" customWidth="1"/>
    <col min="22" max="22" width="13.25" style="32" bestFit="1" customWidth="1"/>
    <col min="23" max="24" width="33.75" style="32" customWidth="1"/>
    <col min="25" max="25" width="19.25" style="32" bestFit="1" customWidth="1"/>
    <col min="26" max="26" width="19.5" style="32" bestFit="1" customWidth="1"/>
    <col min="27" max="27" width="32.375" style="32" customWidth="1"/>
    <col min="28" max="28" width="31.25" style="32" customWidth="1"/>
    <col min="29" max="29" width="53.25" style="32" bestFit="1" customWidth="1"/>
    <col min="30" max="30" width="49.5" style="32" customWidth="1"/>
    <col min="31" max="31" width="22.625" style="32" bestFit="1" customWidth="1"/>
    <col min="32" max="32" width="43.75" style="32" customWidth="1"/>
    <col min="33" max="33" width="39.25" style="32" customWidth="1"/>
    <col min="34" max="34" width="20" style="32" bestFit="1" customWidth="1"/>
    <col min="35" max="35" width="18.75" style="32" bestFit="1" customWidth="1"/>
    <col min="36" max="36" width="15.75" style="32" bestFit="1" customWidth="1"/>
    <col min="37" max="37" width="18.75" style="32" bestFit="1" customWidth="1"/>
    <col min="38" max="38" width="15.125" style="32" bestFit="1" customWidth="1"/>
    <col min="39" max="39" width="17.875" style="32" bestFit="1" customWidth="1"/>
    <col min="40" max="40" width="14.5" style="32" bestFit="1" customWidth="1"/>
    <col min="41" max="41" width="13.75" style="32" bestFit="1" customWidth="1"/>
    <col min="42" max="42" width="14.875" style="32" bestFit="1" customWidth="1"/>
    <col min="43" max="43" width="15" style="32" bestFit="1" customWidth="1"/>
    <col min="44" max="44" width="21.5" style="32" customWidth="1"/>
    <col min="45" max="45" width="26.5" style="32" customWidth="1"/>
    <col min="46" max="46" width="25.5" style="32" customWidth="1"/>
    <col min="47" max="47" width="20.875" style="32" customWidth="1"/>
    <col min="48" max="49" width="26.375" style="32" customWidth="1"/>
    <col min="50" max="50" width="13.625" style="32" bestFit="1" customWidth="1"/>
    <col min="51" max="51" width="14.625" style="32" bestFit="1" customWidth="1"/>
    <col min="52" max="52" width="22.875" style="32" bestFit="1" customWidth="1"/>
    <col min="53" max="16384" width="23.625" style="32"/>
  </cols>
  <sheetData>
    <row r="1" spans="1:52" ht="31.5" x14ac:dyDescent="0.15">
      <c r="A1" s="28" t="s">
        <v>10</v>
      </c>
      <c r="B1" s="29" t="s">
        <v>11</v>
      </c>
      <c r="C1" s="29" t="s">
        <v>12</v>
      </c>
      <c r="D1" s="29" t="s">
        <v>13</v>
      </c>
      <c r="E1" s="29" t="s">
        <v>14</v>
      </c>
      <c r="F1" s="29" t="s">
        <v>15</v>
      </c>
      <c r="G1" s="29" t="s">
        <v>16</v>
      </c>
      <c r="H1" s="29" t="s">
        <v>17</v>
      </c>
      <c r="I1" s="29" t="s">
        <v>18</v>
      </c>
      <c r="J1" s="29" t="s">
        <v>19</v>
      </c>
      <c r="K1" s="29" t="s">
        <v>20</v>
      </c>
      <c r="L1" s="29" t="s">
        <v>21</v>
      </c>
      <c r="M1" s="29" t="s">
        <v>22</v>
      </c>
      <c r="N1" s="29" t="s">
        <v>23</v>
      </c>
      <c r="O1" s="30" t="s">
        <v>24</v>
      </c>
      <c r="P1" s="29" t="s">
        <v>25</v>
      </c>
      <c r="Q1" s="29" t="s">
        <v>26</v>
      </c>
      <c r="R1" s="29" t="s">
        <v>27</v>
      </c>
      <c r="S1" s="29" t="s">
        <v>28</v>
      </c>
      <c r="T1" s="29" t="s">
        <v>29</v>
      </c>
      <c r="U1" s="29" t="s">
        <v>30</v>
      </c>
      <c r="V1" s="29" t="s">
        <v>31</v>
      </c>
      <c r="W1" s="29" t="s">
        <v>32</v>
      </c>
      <c r="X1" s="29" t="s">
        <v>33</v>
      </c>
      <c r="Y1" s="29" t="s">
        <v>34</v>
      </c>
      <c r="Z1" s="29" t="s">
        <v>35</v>
      </c>
      <c r="AA1" s="29" t="s">
        <v>36</v>
      </c>
      <c r="AB1" s="29" t="s">
        <v>37</v>
      </c>
      <c r="AC1" s="29" t="s">
        <v>38</v>
      </c>
      <c r="AD1" s="29" t="s">
        <v>39</v>
      </c>
      <c r="AE1" s="29" t="s">
        <v>40</v>
      </c>
      <c r="AF1" s="29" t="s">
        <v>41</v>
      </c>
      <c r="AG1" s="29" t="s">
        <v>42</v>
      </c>
      <c r="AH1" s="29" t="s">
        <v>43</v>
      </c>
      <c r="AI1" s="29" t="s">
        <v>44</v>
      </c>
      <c r="AJ1" s="29" t="s">
        <v>45</v>
      </c>
      <c r="AK1" s="29" t="s">
        <v>46</v>
      </c>
      <c r="AL1" s="29" t="s">
        <v>47</v>
      </c>
      <c r="AM1" s="29" t="s">
        <v>48</v>
      </c>
      <c r="AN1" s="29" t="s">
        <v>49</v>
      </c>
      <c r="AO1" s="29" t="s">
        <v>50</v>
      </c>
      <c r="AP1" s="29" t="s">
        <v>51</v>
      </c>
      <c r="AQ1" s="29" t="s">
        <v>52</v>
      </c>
      <c r="AR1" s="29" t="s">
        <v>53</v>
      </c>
      <c r="AS1" s="29" t="s">
        <v>54</v>
      </c>
      <c r="AT1" s="29" t="s">
        <v>55</v>
      </c>
      <c r="AU1" s="29" t="s">
        <v>56</v>
      </c>
      <c r="AV1" s="29" t="s">
        <v>57</v>
      </c>
      <c r="AW1" s="29" t="s">
        <v>58</v>
      </c>
      <c r="AX1" s="29" t="s">
        <v>59</v>
      </c>
      <c r="AY1" s="40" t="s">
        <v>60</v>
      </c>
      <c r="AZ1" s="31" t="s">
        <v>330</v>
      </c>
    </row>
    <row r="2" spans="1:52" ht="20.25" customHeight="1" x14ac:dyDescent="0.15">
      <c r="A2" s="33" t="str">
        <f>IF('BT-53'!B66="追加","新規","")</f>
        <v/>
      </c>
      <c r="B2" s="40" t="str">
        <f>IF('BT-53'!B66="追加","登録待ち","")</f>
        <v/>
      </c>
      <c r="C2" s="41" t="str">
        <f>IF('BT-53'!B66="追加",'BT-53'!$AA$5,"")</f>
        <v/>
      </c>
      <c r="D2" s="40"/>
      <c r="E2" s="40"/>
      <c r="F2" s="40"/>
      <c r="G2" s="40"/>
      <c r="H2" s="40" t="str">
        <f>IF('BT-53'!B66="追加","証券会社","")</f>
        <v/>
      </c>
      <c r="I2" s="40" t="str">
        <f>IF('BT-53'!B66="追加",VLOOKUP(VALUE('BT-53'!$J$12),コードM!A:C,2,FALSE),"")</f>
        <v/>
      </c>
      <c r="J2" s="40" t="str">
        <f>IF('BT-53'!B66="追加",VLOOKUP(VALUE('BT-53'!$J$12),コードM!A:C,3,FALSE),"")</f>
        <v/>
      </c>
      <c r="K2" s="42" t="str">
        <f>IF('BT-53'!B66="追加",'BT-53'!$J$12,"")</f>
        <v/>
      </c>
      <c r="L2" s="40" t="str">
        <f>IF('BT-53'!B66="追加",IF('BT-53'!$AP$36=2,"自己","委託"),"")</f>
        <v/>
      </c>
      <c r="M2" s="40" t="str">
        <f>IF('BT-53'!B66="追加","-","")</f>
        <v/>
      </c>
      <c r="N2" s="40" t="str">
        <f>IF('BT-53'!B66="追加",'BT-53'!$J$14,"")</f>
        <v/>
      </c>
      <c r="O2" s="40" t="str">
        <f>IF('BT-53'!B66="追加",'BT-53'!$J$16,"")</f>
        <v/>
      </c>
      <c r="P2" s="40" t="str">
        <f>IF('BT-53'!B66="追加",'BT-53'!$J$18,"")</f>
        <v/>
      </c>
      <c r="Q2" s="40" t="str">
        <f>IF('BT-53'!B66="追加","-","")</f>
        <v/>
      </c>
      <c r="R2" s="40" t="str">
        <f>IF('BT-53'!B66="追加","-","")</f>
        <v/>
      </c>
      <c r="S2" s="40"/>
      <c r="T2" s="40" t="str">
        <f>IF('BT-53'!B66="追加","取引担当者","")</f>
        <v/>
      </c>
      <c r="U2" s="40" t="str">
        <f>IF('BT-53'!B66="追加",'BT-53'!J66,"")</f>
        <v/>
      </c>
      <c r="V2" s="40" t="str">
        <f>IF('BT-53'!B66="追加",'BT-53'!N66,"")</f>
        <v/>
      </c>
      <c r="W2" s="40" t="str">
        <f>IF('BT-53'!B66="追加",'BT-53'!R66,"")</f>
        <v/>
      </c>
      <c r="X2" s="40" t="str">
        <f>IF(COUNTIF(W:W,W2)&gt;1,"",W2)</f>
        <v/>
      </c>
      <c r="Y2" s="40"/>
      <c r="Z2" s="40" t="str">
        <f>IF('BT-53'!B66="追加","あり","")</f>
        <v/>
      </c>
      <c r="AA2" s="40" t="str">
        <f>IF('BT-53'!B66="追加",ASC('BT-53'!AA66),"")</f>
        <v/>
      </c>
      <c r="AB2" s="40" t="str">
        <f t="shared" ref="AB2:AB11" si="0">IF(LEFT(AA2,1)="0", "+81 " &amp; SUBSTITUTE(RIGHT(AA2,LEN(AA2)-1),"-",""),SUBSTITUTE(AA2,"-",""))</f>
        <v/>
      </c>
      <c r="AC2" s="40" t="str">
        <f>IF('BT-53'!B66="追加","-","")</f>
        <v/>
      </c>
      <c r="AD2" s="40"/>
      <c r="AE2" s="40" t="str">
        <f>IF('BT-53'!B66="追加","-","")</f>
        <v/>
      </c>
      <c r="AF2" s="40" t="str">
        <f>IF('BT-53'!B66="追加","-","")</f>
        <v/>
      </c>
      <c r="AG2" s="40" t="str">
        <f>IF('BT-53'!B66="追加","-","")</f>
        <v/>
      </c>
      <c r="AH2" s="40"/>
      <c r="AI2" s="40"/>
      <c r="AJ2" s="40"/>
      <c r="AK2" s="40" t="str">
        <f>IF('BT-53'!B66="追加","GUI","")</f>
        <v/>
      </c>
      <c r="AL2" s="40" t="str">
        <f>IF('BT-53'!B66="追加","-","")</f>
        <v/>
      </c>
      <c r="AM2" s="40" t="str">
        <f>IF('BT-53'!B66="追加","-","")</f>
        <v/>
      </c>
      <c r="AN2" s="40" t="str">
        <f>IF('BT-53'!B66="追加","-","")</f>
        <v/>
      </c>
      <c r="AO2" s="40" t="str">
        <f>IF('BT-53'!B66="追加","-","")</f>
        <v/>
      </c>
      <c r="AP2" s="40" t="str">
        <f>IF('BT-53'!B66="追加","-","")</f>
        <v/>
      </c>
      <c r="AQ2" s="40" t="str">
        <f>IF('BT-53'!B66="追加","-","")</f>
        <v/>
      </c>
      <c r="AR2" s="40" t="str">
        <f>IF('BT-53'!B66="追加","-","")</f>
        <v/>
      </c>
      <c r="AS2" s="40" t="str">
        <f>IF('BT-53'!B66="追加","-","")</f>
        <v/>
      </c>
      <c r="AT2" s="40" t="str">
        <f>IF('BT-53'!B66="追加","-","")</f>
        <v/>
      </c>
      <c r="AU2" s="40" t="str">
        <f>IF('BT-53'!B66="追加","-","")</f>
        <v/>
      </c>
      <c r="AV2" s="40" t="str">
        <f>IF('BT-53'!B66="追加","-","")</f>
        <v/>
      </c>
      <c r="AW2" s="40" t="str">
        <f>IF('BT-53'!B66="追加","-","")</f>
        <v/>
      </c>
      <c r="AX2" s="40" t="str">
        <f>IF('BT-53'!B66="追加","-","")</f>
        <v/>
      </c>
      <c r="AY2" s="40" t="str">
        <f>IF('BT-53'!B66="追加","-","")</f>
        <v/>
      </c>
      <c r="AZ2" s="34">
        <f>IF('BT-53'!$AP$35=3,"要確認",'BT-53'!$AP$36)</f>
        <v>1</v>
      </c>
    </row>
    <row r="3" spans="1:52" ht="20.25" customHeight="1" x14ac:dyDescent="0.15">
      <c r="A3" s="33" t="str">
        <f>IF('BT-53'!B67="追加","新規","")</f>
        <v/>
      </c>
      <c r="B3" s="40" t="str">
        <f>IF('BT-53'!B67="追加","登録待ち","")</f>
        <v/>
      </c>
      <c r="C3" s="41" t="str">
        <f>IF('BT-53'!B67="追加",'BT-53'!$AA$5,"")</f>
        <v/>
      </c>
      <c r="D3" s="43"/>
      <c r="E3" s="43"/>
      <c r="F3" s="43"/>
      <c r="G3" s="43"/>
      <c r="H3" s="40" t="str">
        <f>IF('BT-53'!B67="追加","証券会社","")</f>
        <v/>
      </c>
      <c r="I3" s="40" t="str">
        <f>IF('BT-53'!B67="追加",VLOOKUP(VALUE('BT-53'!$J$12),コードM!A:C,2,FALSE),"")</f>
        <v/>
      </c>
      <c r="J3" s="40" t="str">
        <f>IF('BT-53'!B67="追加",VLOOKUP(VALUE('BT-53'!$J$12),コードM!A:C,3,FALSE),"")</f>
        <v/>
      </c>
      <c r="K3" s="42" t="str">
        <f>IF('BT-53'!B67="追加",'BT-53'!$J$12,"")</f>
        <v/>
      </c>
      <c r="L3" s="40" t="str">
        <f>IF('BT-53'!B67="追加",IF('BT-53'!$AP$36=2,"自己","委託"),"")</f>
        <v/>
      </c>
      <c r="M3" s="40" t="str">
        <f>IF('BT-53'!B67="追加","-","")</f>
        <v/>
      </c>
      <c r="N3" s="40" t="str">
        <f>IF('BT-53'!B67="追加",'BT-53'!$J$14,"")</f>
        <v/>
      </c>
      <c r="O3" s="40" t="str">
        <f>IF('BT-53'!B67="追加",'BT-53'!$J$16,"")</f>
        <v/>
      </c>
      <c r="P3" s="40" t="str">
        <f>IF('BT-53'!B67="追加",'BT-53'!$J$18,"")</f>
        <v/>
      </c>
      <c r="Q3" s="40" t="str">
        <f>IF('BT-53'!B67="追加","-","")</f>
        <v/>
      </c>
      <c r="R3" s="40" t="str">
        <f>IF('BT-53'!B67="追加","-","")</f>
        <v/>
      </c>
      <c r="S3" s="43"/>
      <c r="T3" s="40" t="str">
        <f>IF('BT-53'!B67="追加","取引担当者","")</f>
        <v/>
      </c>
      <c r="U3" s="40" t="str">
        <f>IF('BT-53'!B67="追加",'BT-53'!J67,"")</f>
        <v/>
      </c>
      <c r="V3" s="40" t="str">
        <f>IF('BT-53'!B67="追加",'BT-53'!N67,"")</f>
        <v/>
      </c>
      <c r="W3" s="40" t="str">
        <f>IF('BT-53'!B67="追加",'BT-53'!R67,"")</f>
        <v/>
      </c>
      <c r="X3" s="40" t="str">
        <f>IF(COUNTIF(W:W,W3)&gt;1,"",W3)</f>
        <v/>
      </c>
      <c r="Y3" s="40"/>
      <c r="Z3" s="40" t="str">
        <f>IF('BT-53'!B67="追加","あり","")</f>
        <v/>
      </c>
      <c r="AA3" s="40" t="str">
        <f>IF('BT-53'!B67="追加",ASC('BT-53'!AA67),"")</f>
        <v/>
      </c>
      <c r="AB3" s="40" t="str">
        <f t="shared" si="0"/>
        <v/>
      </c>
      <c r="AC3" s="40" t="str">
        <f>IF('BT-53'!B67="追加","-","")</f>
        <v/>
      </c>
      <c r="AD3" s="40"/>
      <c r="AE3" s="40" t="str">
        <f>IF('BT-53'!B67="追加","-","")</f>
        <v/>
      </c>
      <c r="AF3" s="40" t="str">
        <f>IF('BT-53'!B67="追加","-","")</f>
        <v/>
      </c>
      <c r="AG3" s="40" t="str">
        <f>IF('BT-53'!B67="追加","-","")</f>
        <v/>
      </c>
      <c r="AH3" s="40"/>
      <c r="AI3" s="40"/>
      <c r="AJ3" s="40"/>
      <c r="AK3" s="40" t="str">
        <f>IF('BT-53'!B67="追加","GUI","")</f>
        <v/>
      </c>
      <c r="AL3" s="40" t="str">
        <f>IF('BT-53'!B67="追加","-","")</f>
        <v/>
      </c>
      <c r="AM3" s="40" t="str">
        <f>IF('BT-53'!B67="追加","-","")</f>
        <v/>
      </c>
      <c r="AN3" s="40" t="str">
        <f>IF('BT-53'!B67="追加","-","")</f>
        <v/>
      </c>
      <c r="AO3" s="40" t="str">
        <f>IF('BT-53'!B67="追加","-","")</f>
        <v/>
      </c>
      <c r="AP3" s="40" t="str">
        <f>IF('BT-53'!B67="追加","-","")</f>
        <v/>
      </c>
      <c r="AQ3" s="40" t="str">
        <f>IF('BT-53'!B67="追加","-","")</f>
        <v/>
      </c>
      <c r="AR3" s="40" t="str">
        <f>IF('BT-53'!B67="追加","-","")</f>
        <v/>
      </c>
      <c r="AS3" s="40" t="str">
        <f>IF('BT-53'!B67="追加","-","")</f>
        <v/>
      </c>
      <c r="AT3" s="40" t="str">
        <f>IF('BT-53'!B67="追加","-","")</f>
        <v/>
      </c>
      <c r="AU3" s="40" t="str">
        <f>IF('BT-53'!B67="追加","-","")</f>
        <v/>
      </c>
      <c r="AV3" s="40" t="str">
        <f>IF('BT-53'!B67="追加","-","")</f>
        <v/>
      </c>
      <c r="AW3" s="40" t="str">
        <f>IF('BT-53'!B67="追加","-","")</f>
        <v/>
      </c>
      <c r="AX3" s="40" t="str">
        <f>IF('BT-53'!B67="追加","-","")</f>
        <v/>
      </c>
      <c r="AY3" s="40" t="str">
        <f>IF('BT-53'!B67="追加","-","")</f>
        <v/>
      </c>
      <c r="AZ3" s="34" t="str">
        <f>IF('BT-53'!B67="追加",IF('BT-53'!$AP$36=3,"要確認",'BT-53'!$AP$36),"")</f>
        <v/>
      </c>
    </row>
    <row r="4" spans="1:52" ht="20.25" customHeight="1" x14ac:dyDescent="0.15">
      <c r="A4" s="33" t="str">
        <f>IF('BT-53'!B68="追加","新規","")</f>
        <v/>
      </c>
      <c r="B4" s="40" t="str">
        <f>IF('BT-53'!B68="追加","登録待ち","")</f>
        <v/>
      </c>
      <c r="C4" s="41" t="str">
        <f>IF('BT-53'!B68="追加",'BT-53'!$AA$5,"")</f>
        <v/>
      </c>
      <c r="D4" s="40"/>
      <c r="E4" s="40"/>
      <c r="F4" s="40"/>
      <c r="G4" s="40"/>
      <c r="H4" s="40" t="str">
        <f>IF('BT-53'!B68="追加","証券会社","")</f>
        <v/>
      </c>
      <c r="I4" s="40" t="str">
        <f>IF('BT-53'!B68="追加",VLOOKUP(VALUE('BT-53'!$J$12),コードM!A:C,2,FALSE),"")</f>
        <v/>
      </c>
      <c r="J4" s="40" t="str">
        <f>IF('BT-53'!B68="追加",VLOOKUP(VALUE('BT-53'!$J$12),コードM!A:C,3,FALSE),"")</f>
        <v/>
      </c>
      <c r="K4" s="42" t="str">
        <f>IF('BT-53'!B68="追加",'BT-53'!$J$12,"")</f>
        <v/>
      </c>
      <c r="L4" s="40" t="str">
        <f>IF('BT-53'!B68="追加",IF('BT-53'!$AP$36=2,"自己","委託"),"")</f>
        <v/>
      </c>
      <c r="M4" s="40" t="str">
        <f>IF('BT-53'!B68="追加","-","")</f>
        <v/>
      </c>
      <c r="N4" s="40" t="str">
        <f>IF('BT-53'!B68="追加",'BT-53'!$J$14,"")</f>
        <v/>
      </c>
      <c r="O4" s="40" t="str">
        <f>IF('BT-53'!B68="追加",'BT-53'!$J$16,"")</f>
        <v/>
      </c>
      <c r="P4" s="40" t="str">
        <f>IF('BT-53'!B68="追加",'BT-53'!$J$18,"")</f>
        <v/>
      </c>
      <c r="Q4" s="40" t="str">
        <f>IF('BT-53'!B68="追加","-","")</f>
        <v/>
      </c>
      <c r="R4" s="40" t="str">
        <f>IF('BT-53'!B68="追加","-","")</f>
        <v/>
      </c>
      <c r="S4" s="40"/>
      <c r="T4" s="40" t="str">
        <f>IF('BT-53'!B68="追加","取引担当者","")</f>
        <v/>
      </c>
      <c r="U4" s="40" t="str">
        <f>IF('BT-53'!B68="追加",'BT-53'!J68,"")</f>
        <v/>
      </c>
      <c r="V4" s="40" t="str">
        <f>IF('BT-53'!B68="追加",'BT-53'!N68,"")</f>
        <v/>
      </c>
      <c r="W4" s="40" t="str">
        <f>IF('BT-53'!B68="追加",'BT-53'!R68,"")</f>
        <v/>
      </c>
      <c r="X4" s="40" t="str">
        <f t="shared" ref="X4:X11" si="1">IF(COUNTIF(W:W,W4)&gt;1,"",W4)</f>
        <v/>
      </c>
      <c r="Y4" s="40"/>
      <c r="Z4" s="40" t="str">
        <f>IF('BT-53'!B68="追加","あり","")</f>
        <v/>
      </c>
      <c r="AA4" s="40" t="str">
        <f>IF('BT-53'!B68="追加",ASC('BT-53'!AA68),"")</f>
        <v/>
      </c>
      <c r="AB4" s="40" t="str">
        <f t="shared" si="0"/>
        <v/>
      </c>
      <c r="AC4" s="40" t="str">
        <f>IF('BT-53'!B68="追加","-","")</f>
        <v/>
      </c>
      <c r="AD4" s="40"/>
      <c r="AE4" s="40" t="str">
        <f>IF('BT-53'!B68="追加","-","")</f>
        <v/>
      </c>
      <c r="AF4" s="40" t="str">
        <f>IF('BT-53'!B68="追加","-","")</f>
        <v/>
      </c>
      <c r="AG4" s="40" t="str">
        <f>IF('BT-53'!B68="追加","-","")</f>
        <v/>
      </c>
      <c r="AH4" s="40"/>
      <c r="AI4" s="40"/>
      <c r="AJ4" s="40"/>
      <c r="AK4" s="40" t="str">
        <f>IF('BT-53'!B68="追加","GUI","")</f>
        <v/>
      </c>
      <c r="AL4" s="40" t="str">
        <f>IF('BT-53'!B68="追加","-","")</f>
        <v/>
      </c>
      <c r="AM4" s="40" t="str">
        <f>IF('BT-53'!B68="追加","-","")</f>
        <v/>
      </c>
      <c r="AN4" s="40" t="str">
        <f>IF('BT-53'!B68="追加","-","")</f>
        <v/>
      </c>
      <c r="AO4" s="40" t="str">
        <f>IF('BT-53'!B68="追加","-","")</f>
        <v/>
      </c>
      <c r="AP4" s="40" t="str">
        <f>IF('BT-53'!B68="追加","-","")</f>
        <v/>
      </c>
      <c r="AQ4" s="40" t="str">
        <f>IF('BT-53'!B68="追加","-","")</f>
        <v/>
      </c>
      <c r="AR4" s="40" t="str">
        <f>IF('BT-53'!B68="追加","-","")</f>
        <v/>
      </c>
      <c r="AS4" s="40" t="str">
        <f>IF('BT-53'!B68="追加","-","")</f>
        <v/>
      </c>
      <c r="AT4" s="40" t="str">
        <f>IF('BT-53'!B68="追加","-","")</f>
        <v/>
      </c>
      <c r="AU4" s="40" t="str">
        <f>IF('BT-53'!B68="追加","-","")</f>
        <v/>
      </c>
      <c r="AV4" s="40" t="str">
        <f>IF('BT-53'!B68="追加","-","")</f>
        <v/>
      </c>
      <c r="AW4" s="40" t="str">
        <f>IF('BT-53'!B68="追加","-","")</f>
        <v/>
      </c>
      <c r="AX4" s="40" t="str">
        <f>IF('BT-53'!B68="追加","-","")</f>
        <v/>
      </c>
      <c r="AY4" s="40" t="str">
        <f>IF('BT-53'!B68="追加","-","")</f>
        <v/>
      </c>
      <c r="AZ4" s="34" t="str">
        <f>IF('BT-53'!B68="追加",IF('BT-53'!$AP$36=3,"要確認",'BT-53'!$AP$36),"")</f>
        <v/>
      </c>
    </row>
    <row r="5" spans="1:52" ht="20.25" customHeight="1" x14ac:dyDescent="0.15">
      <c r="A5" s="33" t="str">
        <f>IF('BT-53'!B69="追加","新規","")</f>
        <v/>
      </c>
      <c r="B5" s="40" t="str">
        <f>IF('BT-53'!B69="追加","登録待ち","")</f>
        <v/>
      </c>
      <c r="C5" s="41" t="str">
        <f>IF('BT-53'!B69="追加",'BT-53'!$AA$5,"")</f>
        <v/>
      </c>
      <c r="D5" s="40"/>
      <c r="E5" s="40"/>
      <c r="F5" s="40"/>
      <c r="G5" s="40"/>
      <c r="H5" s="40" t="str">
        <f>IF('BT-53'!B69="追加","証券会社","")</f>
        <v/>
      </c>
      <c r="I5" s="40" t="str">
        <f>IF('BT-53'!B69="追加",VLOOKUP(VALUE('BT-53'!$J$12),コードM!A:C,2,FALSE),"")</f>
        <v/>
      </c>
      <c r="J5" s="40" t="str">
        <f>IF('BT-53'!B69="追加",VLOOKUP(VALUE('BT-53'!$J$12),コードM!A:C,3,FALSE),"")</f>
        <v/>
      </c>
      <c r="K5" s="42" t="str">
        <f>IF('BT-53'!B69="追加",'BT-53'!$J$12,"")</f>
        <v/>
      </c>
      <c r="L5" s="40" t="str">
        <f>IF('BT-53'!B69="追加",IF('BT-53'!$AP$36=2,"自己","委託"),"")</f>
        <v/>
      </c>
      <c r="M5" s="40" t="str">
        <f>IF('BT-53'!B69="追加","-","")</f>
        <v/>
      </c>
      <c r="N5" s="40" t="str">
        <f>IF('BT-53'!B69="追加",'BT-53'!$J$14,"")</f>
        <v/>
      </c>
      <c r="O5" s="40" t="str">
        <f>IF('BT-53'!B69="追加",'BT-53'!$J$16,"")</f>
        <v/>
      </c>
      <c r="P5" s="40" t="str">
        <f>IF('BT-53'!B69="追加",'BT-53'!$J$18,"")</f>
        <v/>
      </c>
      <c r="Q5" s="40" t="str">
        <f>IF('BT-53'!B69="追加","-","")</f>
        <v/>
      </c>
      <c r="R5" s="40" t="str">
        <f>IF('BT-53'!B69="追加","-","")</f>
        <v/>
      </c>
      <c r="S5" s="40"/>
      <c r="T5" s="40" t="str">
        <f>IF('BT-53'!B69="追加","取引担当者","")</f>
        <v/>
      </c>
      <c r="U5" s="40" t="str">
        <f>IF('BT-53'!B69="追加",'BT-53'!J69,"")</f>
        <v/>
      </c>
      <c r="V5" s="40" t="str">
        <f>IF('BT-53'!B69="追加",'BT-53'!N69,"")</f>
        <v/>
      </c>
      <c r="W5" s="40" t="str">
        <f>IF('BT-53'!B69="追加",'BT-53'!R69,"")</f>
        <v/>
      </c>
      <c r="X5" s="40" t="str">
        <f t="shared" si="1"/>
        <v/>
      </c>
      <c r="Y5" s="40"/>
      <c r="Z5" s="40" t="str">
        <f>IF('BT-53'!B69="追加","あり","")</f>
        <v/>
      </c>
      <c r="AA5" s="40" t="str">
        <f>IF('BT-53'!B69="追加",ASC('BT-53'!AA69),"")</f>
        <v/>
      </c>
      <c r="AB5" s="40" t="str">
        <f t="shared" si="0"/>
        <v/>
      </c>
      <c r="AC5" s="40" t="str">
        <f>IF('BT-53'!B69="追加","-","")</f>
        <v/>
      </c>
      <c r="AD5" s="40"/>
      <c r="AE5" s="40" t="str">
        <f>IF('BT-53'!B69="追加","-","")</f>
        <v/>
      </c>
      <c r="AF5" s="40" t="str">
        <f>IF('BT-53'!B69="追加","-","")</f>
        <v/>
      </c>
      <c r="AG5" s="40" t="str">
        <f>IF('BT-53'!B69="追加","-","")</f>
        <v/>
      </c>
      <c r="AH5" s="40"/>
      <c r="AI5" s="40"/>
      <c r="AJ5" s="40"/>
      <c r="AK5" s="40" t="str">
        <f>IF('BT-53'!B69="追加","GUI","")</f>
        <v/>
      </c>
      <c r="AL5" s="40" t="str">
        <f>IF('BT-53'!B69="追加","-","")</f>
        <v/>
      </c>
      <c r="AM5" s="40" t="str">
        <f>IF('BT-53'!B69="追加","-","")</f>
        <v/>
      </c>
      <c r="AN5" s="40" t="str">
        <f>IF('BT-53'!B69="追加","-","")</f>
        <v/>
      </c>
      <c r="AO5" s="40" t="str">
        <f>IF('BT-53'!B69="追加","-","")</f>
        <v/>
      </c>
      <c r="AP5" s="40" t="str">
        <f>IF('BT-53'!B69="追加","-","")</f>
        <v/>
      </c>
      <c r="AQ5" s="40" t="str">
        <f>IF('BT-53'!B69="追加","-","")</f>
        <v/>
      </c>
      <c r="AR5" s="40" t="str">
        <f>IF('BT-53'!B69="追加","-","")</f>
        <v/>
      </c>
      <c r="AS5" s="40" t="str">
        <f>IF('BT-53'!B69="追加","-","")</f>
        <v/>
      </c>
      <c r="AT5" s="40" t="str">
        <f>IF('BT-53'!B69="追加","-","")</f>
        <v/>
      </c>
      <c r="AU5" s="40" t="str">
        <f>IF('BT-53'!B69="追加","-","")</f>
        <v/>
      </c>
      <c r="AV5" s="40" t="str">
        <f>IF('BT-53'!B69="追加","-","")</f>
        <v/>
      </c>
      <c r="AW5" s="40" t="str">
        <f>IF('BT-53'!B69="追加","-","")</f>
        <v/>
      </c>
      <c r="AX5" s="40" t="str">
        <f>IF('BT-53'!B69="追加","-","")</f>
        <v/>
      </c>
      <c r="AY5" s="40" t="str">
        <f>IF('BT-53'!B69="追加","-","")</f>
        <v/>
      </c>
      <c r="AZ5" s="34" t="str">
        <f>IF('BT-53'!B69="追加",IF('BT-53'!$AP$36=3,"要確認",'BT-53'!$AP$36),"")</f>
        <v/>
      </c>
    </row>
    <row r="6" spans="1:52" ht="20.25" customHeight="1" x14ac:dyDescent="0.15">
      <c r="A6" s="33" t="str">
        <f>IF('BT-53'!B70="追加","新規","")</f>
        <v/>
      </c>
      <c r="B6" s="40" t="str">
        <f>IF('BT-53'!B70="追加","登録待ち","")</f>
        <v/>
      </c>
      <c r="C6" s="41" t="str">
        <f>IF('BT-53'!B70="追加",'BT-53'!$AA$5,"")</f>
        <v/>
      </c>
      <c r="D6" s="40"/>
      <c r="E6" s="40"/>
      <c r="F6" s="40"/>
      <c r="G6" s="40"/>
      <c r="H6" s="40" t="str">
        <f>IF('BT-53'!B70="追加","証券会社","")</f>
        <v/>
      </c>
      <c r="I6" s="40" t="str">
        <f>IF('BT-53'!B70="追加",VLOOKUP(VALUE('BT-53'!$J$12),コードM!A:C,2,FALSE),"")</f>
        <v/>
      </c>
      <c r="J6" s="40" t="str">
        <f>IF('BT-53'!B70="追加",VLOOKUP(VALUE('BT-53'!$J$12),コードM!A:C,3,FALSE),"")</f>
        <v/>
      </c>
      <c r="K6" s="42" t="str">
        <f>IF('BT-53'!B70="追加",'BT-53'!$J$12,"")</f>
        <v/>
      </c>
      <c r="L6" s="40" t="str">
        <f>IF('BT-53'!B70="追加",IF('BT-53'!$AP$36=2,"自己","委託"),"")</f>
        <v/>
      </c>
      <c r="M6" s="40" t="str">
        <f>IF('BT-53'!B70="追加","-","")</f>
        <v/>
      </c>
      <c r="N6" s="40" t="str">
        <f>IF('BT-53'!B70="追加",'BT-53'!$J$14,"")</f>
        <v/>
      </c>
      <c r="O6" s="40" t="str">
        <f>IF('BT-53'!B70="追加",'BT-53'!$J$16,"")</f>
        <v/>
      </c>
      <c r="P6" s="40" t="str">
        <f>IF('BT-53'!B70="追加",'BT-53'!$J$18,"")</f>
        <v/>
      </c>
      <c r="Q6" s="40" t="str">
        <f>IF('BT-53'!B70="追加","-","")</f>
        <v/>
      </c>
      <c r="R6" s="40" t="str">
        <f>IF('BT-53'!B70="追加","-","")</f>
        <v/>
      </c>
      <c r="S6" s="40"/>
      <c r="T6" s="40" t="str">
        <f>IF('BT-53'!B70="追加","取引担当者","")</f>
        <v/>
      </c>
      <c r="U6" s="40" t="str">
        <f>IF('BT-53'!B70="追加",'BT-53'!J70,"")</f>
        <v/>
      </c>
      <c r="V6" s="40" t="str">
        <f>IF('BT-53'!B70="追加",'BT-53'!N70,"")</f>
        <v/>
      </c>
      <c r="W6" s="40" t="str">
        <f>IF('BT-53'!B70="追加",'BT-53'!R70,"")</f>
        <v/>
      </c>
      <c r="X6" s="40" t="str">
        <f t="shared" si="1"/>
        <v/>
      </c>
      <c r="Y6" s="40"/>
      <c r="Z6" s="40" t="str">
        <f>IF('BT-53'!B70="追加","あり","")</f>
        <v/>
      </c>
      <c r="AA6" s="40" t="str">
        <f>IF('BT-53'!B70="追加",ASC('BT-53'!AA70),"")</f>
        <v/>
      </c>
      <c r="AB6" s="40" t="str">
        <f t="shared" si="0"/>
        <v/>
      </c>
      <c r="AC6" s="40" t="str">
        <f>IF('BT-53'!B70="追加","-","")</f>
        <v/>
      </c>
      <c r="AD6" s="40"/>
      <c r="AE6" s="40" t="str">
        <f>IF('BT-53'!B70="追加","-","")</f>
        <v/>
      </c>
      <c r="AF6" s="40" t="str">
        <f>IF('BT-53'!B70="追加","-","")</f>
        <v/>
      </c>
      <c r="AG6" s="40" t="str">
        <f>IF('BT-53'!B70="追加","-","")</f>
        <v/>
      </c>
      <c r="AH6" s="40"/>
      <c r="AI6" s="40"/>
      <c r="AJ6" s="40"/>
      <c r="AK6" s="40" t="str">
        <f>IF('BT-53'!B70="追加","GUI","")</f>
        <v/>
      </c>
      <c r="AL6" s="40" t="str">
        <f>IF('BT-53'!B70="追加","-","")</f>
        <v/>
      </c>
      <c r="AM6" s="40" t="str">
        <f>IF('BT-53'!B70="追加","-","")</f>
        <v/>
      </c>
      <c r="AN6" s="40" t="str">
        <f>IF('BT-53'!B70="追加","-","")</f>
        <v/>
      </c>
      <c r="AO6" s="40" t="str">
        <f>IF('BT-53'!B70="追加","-","")</f>
        <v/>
      </c>
      <c r="AP6" s="40" t="str">
        <f>IF('BT-53'!B70="追加","-","")</f>
        <v/>
      </c>
      <c r="AQ6" s="40" t="str">
        <f>IF('BT-53'!B70="追加","-","")</f>
        <v/>
      </c>
      <c r="AR6" s="40" t="str">
        <f>IF('BT-53'!B70="追加","-","")</f>
        <v/>
      </c>
      <c r="AS6" s="40" t="str">
        <f>IF('BT-53'!B70="追加","-","")</f>
        <v/>
      </c>
      <c r="AT6" s="40" t="str">
        <f>IF('BT-53'!B70="追加","-","")</f>
        <v/>
      </c>
      <c r="AU6" s="40" t="str">
        <f>IF('BT-53'!B70="追加","-","")</f>
        <v/>
      </c>
      <c r="AV6" s="40" t="str">
        <f>IF('BT-53'!B70="追加","-","")</f>
        <v/>
      </c>
      <c r="AW6" s="40" t="str">
        <f>IF('BT-53'!B70="追加","-","")</f>
        <v/>
      </c>
      <c r="AX6" s="40" t="str">
        <f>IF('BT-53'!B70="追加","-","")</f>
        <v/>
      </c>
      <c r="AY6" s="40" t="str">
        <f>IF('BT-53'!B70="追加","-","")</f>
        <v/>
      </c>
      <c r="AZ6" s="34" t="str">
        <f>IF('BT-53'!B70="追加",IF('BT-53'!$AP$36=3,"要確認",'BT-53'!$AP$36),"")</f>
        <v/>
      </c>
    </row>
    <row r="7" spans="1:52" ht="20.25" customHeight="1" x14ac:dyDescent="0.15">
      <c r="A7" s="33" t="str">
        <f>IF('BT-53'!B71="追加","新規","")</f>
        <v/>
      </c>
      <c r="B7" s="40" t="str">
        <f>IF('BT-53'!B71="追加","登録待ち","")</f>
        <v/>
      </c>
      <c r="C7" s="41" t="str">
        <f>IF('BT-53'!B71="追加",'BT-53'!$AA$5,"")</f>
        <v/>
      </c>
      <c r="D7" s="40"/>
      <c r="E7" s="40"/>
      <c r="F7" s="40"/>
      <c r="G7" s="40"/>
      <c r="H7" s="40" t="str">
        <f>IF('BT-53'!B71="追加","証券会社","")</f>
        <v/>
      </c>
      <c r="I7" s="40" t="str">
        <f>IF('BT-53'!B71="追加",VLOOKUP(VALUE('BT-53'!$J$12),コードM!A:C,2,FALSE),"")</f>
        <v/>
      </c>
      <c r="J7" s="40" t="str">
        <f>IF('BT-53'!B71="追加",VLOOKUP(VALUE('BT-53'!$J$12),コードM!A:C,3,FALSE),"")</f>
        <v/>
      </c>
      <c r="K7" s="42" t="str">
        <f>IF('BT-53'!B71="追加",'BT-53'!$J$12,"")</f>
        <v/>
      </c>
      <c r="L7" s="40" t="str">
        <f>IF('BT-53'!B71="追加",IF('BT-53'!$AP$36=2,"自己","委託"),"")</f>
        <v/>
      </c>
      <c r="M7" s="40" t="str">
        <f>IF('BT-53'!B71="追加","-","")</f>
        <v/>
      </c>
      <c r="N7" s="40" t="str">
        <f>IF('BT-53'!B71="追加",'BT-53'!$J$14,"")</f>
        <v/>
      </c>
      <c r="O7" s="40" t="str">
        <f>IF('BT-53'!B71="追加",'BT-53'!$J$16,"")</f>
        <v/>
      </c>
      <c r="P7" s="40" t="str">
        <f>IF('BT-53'!B71="追加",'BT-53'!$J$18,"")</f>
        <v/>
      </c>
      <c r="Q7" s="40" t="str">
        <f>IF('BT-53'!B71="追加","-","")</f>
        <v/>
      </c>
      <c r="R7" s="40" t="str">
        <f>IF('BT-53'!B71="追加","-","")</f>
        <v/>
      </c>
      <c r="S7" s="40"/>
      <c r="T7" s="40" t="str">
        <f>IF('BT-53'!B71="追加","取引担当者","")</f>
        <v/>
      </c>
      <c r="U7" s="40" t="str">
        <f>IF('BT-53'!B71="追加",'BT-53'!J71,"")</f>
        <v/>
      </c>
      <c r="V7" s="40" t="str">
        <f>IF('BT-53'!B71="追加",'BT-53'!N71,"")</f>
        <v/>
      </c>
      <c r="W7" s="40" t="str">
        <f>IF('BT-53'!B71="追加",'BT-53'!R71,"")</f>
        <v/>
      </c>
      <c r="X7" s="40" t="str">
        <f t="shared" si="1"/>
        <v/>
      </c>
      <c r="Y7" s="40"/>
      <c r="Z7" s="40" t="str">
        <f>IF('BT-53'!B71="追加","あり","")</f>
        <v/>
      </c>
      <c r="AA7" s="40" t="str">
        <f>IF('BT-53'!B71="追加",ASC('BT-53'!AA71),"")</f>
        <v/>
      </c>
      <c r="AB7" s="40" t="str">
        <f>IF(LEFT(AA7,1)="0", "+81 " &amp; SUBSTITUTE(RIGHT(AA7,LEN(AA7)-1),"-",""),SUBSTITUTE(AA7,"-",""))</f>
        <v/>
      </c>
      <c r="AC7" s="40" t="str">
        <f>IF('BT-53'!B71="追加","-","")</f>
        <v/>
      </c>
      <c r="AD7" s="40"/>
      <c r="AE7" s="40" t="str">
        <f>IF('BT-53'!B71="追加","-","")</f>
        <v/>
      </c>
      <c r="AF7" s="40" t="str">
        <f>IF('BT-53'!B71="追加","-","")</f>
        <v/>
      </c>
      <c r="AG7" s="40" t="str">
        <f>IF('BT-53'!B71="追加","-","")</f>
        <v/>
      </c>
      <c r="AH7" s="40"/>
      <c r="AI7" s="40"/>
      <c r="AJ7" s="40"/>
      <c r="AK7" s="40" t="str">
        <f>IF('BT-53'!B71="追加","GUI","")</f>
        <v/>
      </c>
      <c r="AL7" s="40" t="str">
        <f>IF('BT-53'!B71="追加","-","")</f>
        <v/>
      </c>
      <c r="AM7" s="40" t="str">
        <f>IF('BT-53'!B71="追加","-","")</f>
        <v/>
      </c>
      <c r="AN7" s="40" t="str">
        <f>IF('BT-53'!B71="追加","-","")</f>
        <v/>
      </c>
      <c r="AO7" s="40" t="str">
        <f>IF('BT-53'!B71="追加","-","")</f>
        <v/>
      </c>
      <c r="AP7" s="40" t="str">
        <f>IF('BT-53'!B71="追加","-","")</f>
        <v/>
      </c>
      <c r="AQ7" s="40" t="str">
        <f>IF('BT-53'!B71="追加","-","")</f>
        <v/>
      </c>
      <c r="AR7" s="40" t="str">
        <f>IF('BT-53'!B71="追加","-","")</f>
        <v/>
      </c>
      <c r="AS7" s="40" t="str">
        <f>IF('BT-53'!B71="追加","-","")</f>
        <v/>
      </c>
      <c r="AT7" s="40" t="str">
        <f>IF('BT-53'!B71="追加","-","")</f>
        <v/>
      </c>
      <c r="AU7" s="40" t="str">
        <f>IF('BT-53'!B71="追加","-","")</f>
        <v/>
      </c>
      <c r="AV7" s="40" t="str">
        <f>IF('BT-53'!B71="追加","-","")</f>
        <v/>
      </c>
      <c r="AW7" s="40" t="str">
        <f>IF('BT-53'!B71="追加","-","")</f>
        <v/>
      </c>
      <c r="AX7" s="40" t="str">
        <f>IF('BT-53'!B71="追加","-","")</f>
        <v/>
      </c>
      <c r="AY7" s="40" t="str">
        <f>IF('BT-53'!B71="追加","-","")</f>
        <v/>
      </c>
      <c r="AZ7" s="34" t="str">
        <f>IF('BT-53'!B71="追加",IF('BT-53'!$AP$36=3,"要確認",'BT-53'!$AP$36),"")</f>
        <v/>
      </c>
    </row>
    <row r="8" spans="1:52" ht="20.25" customHeight="1" x14ac:dyDescent="0.15">
      <c r="A8" s="33" t="str">
        <f>IF('BT-53'!B72="追加","新規","")</f>
        <v/>
      </c>
      <c r="B8" s="40" t="str">
        <f>IF('BT-53'!B72="追加","登録待ち","")</f>
        <v/>
      </c>
      <c r="C8" s="41" t="str">
        <f>IF('BT-53'!B72="追加",'BT-53'!$AA$5,"")</f>
        <v/>
      </c>
      <c r="D8" s="40"/>
      <c r="E8" s="40"/>
      <c r="F8" s="40"/>
      <c r="G8" s="40"/>
      <c r="H8" s="40" t="str">
        <f>IF('BT-53'!B72="追加","証券会社","")</f>
        <v/>
      </c>
      <c r="I8" s="40" t="str">
        <f>IF('BT-53'!B72="追加",VLOOKUP(VALUE('BT-53'!$J$12),コードM!A:C,2,FALSE),"")</f>
        <v/>
      </c>
      <c r="J8" s="40" t="str">
        <f>IF('BT-53'!B72="追加",VLOOKUP(VALUE('BT-53'!$J$12),コードM!A:C,3,FALSE),"")</f>
        <v/>
      </c>
      <c r="K8" s="42" t="str">
        <f>IF('BT-53'!B72="追加",'BT-53'!$J$12,"")</f>
        <v/>
      </c>
      <c r="L8" s="40" t="str">
        <f>IF('BT-53'!B72="追加",IF('BT-53'!$AP$36=2,"自己","委託"),"")</f>
        <v/>
      </c>
      <c r="M8" s="40" t="str">
        <f>IF('BT-53'!B72="追加","-","")</f>
        <v/>
      </c>
      <c r="N8" s="40" t="str">
        <f>IF('BT-53'!B72="追加",'BT-53'!$J$14,"")</f>
        <v/>
      </c>
      <c r="O8" s="40" t="str">
        <f>IF('BT-53'!B72="追加",'BT-53'!$J$16,"")</f>
        <v/>
      </c>
      <c r="P8" s="40" t="str">
        <f>IF('BT-53'!B72="追加",'BT-53'!$J$18,"")</f>
        <v/>
      </c>
      <c r="Q8" s="40" t="str">
        <f>IF('BT-53'!B72="追加","-","")</f>
        <v/>
      </c>
      <c r="R8" s="40" t="str">
        <f>IF('BT-53'!B72="追加","-","")</f>
        <v/>
      </c>
      <c r="S8" s="40"/>
      <c r="T8" s="40" t="str">
        <f>IF('BT-53'!B72="追加","取引担当者","")</f>
        <v/>
      </c>
      <c r="U8" s="40" t="str">
        <f>IF('BT-53'!B72="追加",'BT-53'!J72,"")</f>
        <v/>
      </c>
      <c r="V8" s="40" t="str">
        <f>IF('BT-53'!B72="追加",'BT-53'!N72,"")</f>
        <v/>
      </c>
      <c r="W8" s="40" t="str">
        <f>IF('BT-53'!B72="追加",'BT-53'!R72,"")</f>
        <v/>
      </c>
      <c r="X8" s="40" t="str">
        <f t="shared" si="1"/>
        <v/>
      </c>
      <c r="Y8" s="40"/>
      <c r="Z8" s="40" t="str">
        <f>IF('BT-53'!B72="追加","あり","")</f>
        <v/>
      </c>
      <c r="AA8" s="40" t="str">
        <f>IF('BT-53'!B72="追加",ASC('BT-53'!AA72),"")</f>
        <v/>
      </c>
      <c r="AB8" s="40" t="str">
        <f t="shared" si="0"/>
        <v/>
      </c>
      <c r="AC8" s="40" t="str">
        <f>IF('BT-53'!B72="追加","-","")</f>
        <v/>
      </c>
      <c r="AD8" s="40"/>
      <c r="AE8" s="40" t="str">
        <f>IF('BT-53'!B72="追加","-","")</f>
        <v/>
      </c>
      <c r="AF8" s="40" t="str">
        <f>IF('BT-53'!B72="追加","-","")</f>
        <v/>
      </c>
      <c r="AG8" s="40" t="str">
        <f>IF('BT-53'!B72="追加","-","")</f>
        <v/>
      </c>
      <c r="AH8" s="40"/>
      <c r="AI8" s="40"/>
      <c r="AJ8" s="40"/>
      <c r="AK8" s="40" t="str">
        <f>IF('BT-53'!B72="追加","GUI","")</f>
        <v/>
      </c>
      <c r="AL8" s="40" t="str">
        <f>IF('BT-53'!B72="追加","-","")</f>
        <v/>
      </c>
      <c r="AM8" s="40" t="str">
        <f>IF('BT-53'!B72="追加","-","")</f>
        <v/>
      </c>
      <c r="AN8" s="40" t="str">
        <f>IF('BT-53'!B72="追加","-","")</f>
        <v/>
      </c>
      <c r="AO8" s="40" t="str">
        <f>IF('BT-53'!B72="追加","-","")</f>
        <v/>
      </c>
      <c r="AP8" s="40" t="str">
        <f>IF('BT-53'!B72="追加","-","")</f>
        <v/>
      </c>
      <c r="AQ8" s="40" t="str">
        <f>IF('BT-53'!B72="追加","-","")</f>
        <v/>
      </c>
      <c r="AR8" s="40" t="str">
        <f>IF('BT-53'!B72="追加","-","")</f>
        <v/>
      </c>
      <c r="AS8" s="40" t="str">
        <f>IF('BT-53'!B72="追加","-","")</f>
        <v/>
      </c>
      <c r="AT8" s="40" t="str">
        <f>IF('BT-53'!B72="追加","-","")</f>
        <v/>
      </c>
      <c r="AU8" s="40" t="str">
        <f>IF('BT-53'!B72="追加","-","")</f>
        <v/>
      </c>
      <c r="AV8" s="40" t="str">
        <f>IF('BT-53'!B72="追加","-","")</f>
        <v/>
      </c>
      <c r="AW8" s="40" t="str">
        <f>IF('BT-53'!B72="追加","-","")</f>
        <v/>
      </c>
      <c r="AX8" s="40" t="str">
        <f>IF('BT-53'!B72="追加","-","")</f>
        <v/>
      </c>
      <c r="AY8" s="40" t="str">
        <f>IF('BT-53'!B72="追加","-","")</f>
        <v/>
      </c>
      <c r="AZ8" s="34" t="str">
        <f>IF('BT-53'!B72="追加",IF('BT-53'!$AP$36=3,"要確認",'BT-53'!$AP$36),"")</f>
        <v/>
      </c>
    </row>
    <row r="9" spans="1:52" ht="20.25" customHeight="1" x14ac:dyDescent="0.15">
      <c r="A9" s="33" t="str">
        <f>IF('BT-53'!B73="追加","新規","")</f>
        <v/>
      </c>
      <c r="B9" s="40" t="str">
        <f>IF('BT-53'!B73="追加","登録待ち","")</f>
        <v/>
      </c>
      <c r="C9" s="41" t="str">
        <f>IF('BT-53'!B73="追加",'BT-53'!$AA$5,"")</f>
        <v/>
      </c>
      <c r="D9" s="40"/>
      <c r="E9" s="40"/>
      <c r="F9" s="40"/>
      <c r="G9" s="40"/>
      <c r="H9" s="40" t="str">
        <f>IF('BT-53'!B73="追加","証券会社","")</f>
        <v/>
      </c>
      <c r="I9" s="40" t="str">
        <f>IF('BT-53'!B73="追加",VLOOKUP(VALUE('BT-53'!$J$12),コードM!A:C,2,FALSE),"")</f>
        <v/>
      </c>
      <c r="J9" s="40" t="str">
        <f>IF('BT-53'!B73="追加",VLOOKUP(VALUE('BT-53'!$J$12),コードM!A:C,3,FALSE),"")</f>
        <v/>
      </c>
      <c r="K9" s="42" t="str">
        <f>IF('BT-53'!B73="追加",'BT-53'!$J$12,"")</f>
        <v/>
      </c>
      <c r="L9" s="40" t="str">
        <f>IF('BT-53'!B73="追加",IF('BT-53'!$AP$36=2,"自己","委託"),"")</f>
        <v/>
      </c>
      <c r="M9" s="40" t="str">
        <f>IF('BT-53'!B73="追加","-","")</f>
        <v/>
      </c>
      <c r="N9" s="40" t="str">
        <f>IF('BT-53'!B73="追加",'BT-53'!$J$14,"")</f>
        <v/>
      </c>
      <c r="O9" s="40" t="str">
        <f>IF('BT-53'!B73="追加",'BT-53'!$J$16,"")</f>
        <v/>
      </c>
      <c r="P9" s="40" t="str">
        <f>IF('BT-53'!B73="追加",'BT-53'!$J$18,"")</f>
        <v/>
      </c>
      <c r="Q9" s="40" t="str">
        <f>IF('BT-53'!B73="追加","-","")</f>
        <v/>
      </c>
      <c r="R9" s="40" t="str">
        <f>IF('BT-53'!B73="追加","-","")</f>
        <v/>
      </c>
      <c r="S9" s="40"/>
      <c r="T9" s="40" t="str">
        <f>IF('BT-53'!B73="追加","取引担当者","")</f>
        <v/>
      </c>
      <c r="U9" s="40" t="str">
        <f>IF('BT-53'!B73="追加",'BT-53'!J73,"")</f>
        <v/>
      </c>
      <c r="V9" s="40" t="str">
        <f>IF('BT-53'!B73="追加",'BT-53'!N73,"")</f>
        <v/>
      </c>
      <c r="W9" s="40" t="str">
        <f>IF('BT-53'!B73="追加",'BT-53'!R73,"")</f>
        <v/>
      </c>
      <c r="X9" s="40" t="str">
        <f t="shared" si="1"/>
        <v/>
      </c>
      <c r="Y9" s="40"/>
      <c r="Z9" s="40" t="str">
        <f>IF('BT-53'!B73="追加","あり","")</f>
        <v/>
      </c>
      <c r="AA9" s="40" t="str">
        <f>IF('BT-53'!B73="追加",ASC('BT-53'!AA73),"")</f>
        <v/>
      </c>
      <c r="AB9" s="40" t="str">
        <f t="shared" si="0"/>
        <v/>
      </c>
      <c r="AC9" s="40" t="str">
        <f>IF('BT-53'!B73="追加","-","")</f>
        <v/>
      </c>
      <c r="AD9" s="40"/>
      <c r="AE9" s="40" t="str">
        <f>IF('BT-53'!B73="追加","-","")</f>
        <v/>
      </c>
      <c r="AF9" s="40" t="str">
        <f>IF('BT-53'!B73="追加","-","")</f>
        <v/>
      </c>
      <c r="AG9" s="40" t="str">
        <f>IF('BT-53'!B73="追加","-","")</f>
        <v/>
      </c>
      <c r="AH9" s="40"/>
      <c r="AI9" s="40"/>
      <c r="AJ9" s="40"/>
      <c r="AK9" s="40" t="str">
        <f>IF('BT-53'!B73="追加","GUI","")</f>
        <v/>
      </c>
      <c r="AL9" s="40" t="str">
        <f>IF('BT-53'!B73="追加","-","")</f>
        <v/>
      </c>
      <c r="AM9" s="40" t="str">
        <f>IF('BT-53'!B73="追加","-","")</f>
        <v/>
      </c>
      <c r="AN9" s="40" t="str">
        <f>IF('BT-53'!B73="追加","-","")</f>
        <v/>
      </c>
      <c r="AO9" s="40" t="str">
        <f>IF('BT-53'!B73="追加","-","")</f>
        <v/>
      </c>
      <c r="AP9" s="40" t="str">
        <f>IF('BT-53'!B73="追加","-","")</f>
        <v/>
      </c>
      <c r="AQ9" s="40" t="str">
        <f>IF('BT-53'!B73="追加","-","")</f>
        <v/>
      </c>
      <c r="AR9" s="40" t="str">
        <f>IF('BT-53'!B73="追加","-","")</f>
        <v/>
      </c>
      <c r="AS9" s="40" t="str">
        <f>IF('BT-53'!B73="追加","-","")</f>
        <v/>
      </c>
      <c r="AT9" s="40" t="str">
        <f>IF('BT-53'!B73="追加","-","")</f>
        <v/>
      </c>
      <c r="AU9" s="40" t="str">
        <f>IF('BT-53'!B73="追加","-","")</f>
        <v/>
      </c>
      <c r="AV9" s="40" t="str">
        <f>IF('BT-53'!B73="追加","-","")</f>
        <v/>
      </c>
      <c r="AW9" s="40" t="str">
        <f>IF('BT-53'!B73="追加","-","")</f>
        <v/>
      </c>
      <c r="AX9" s="40" t="str">
        <f>IF('BT-53'!B73="追加","-","")</f>
        <v/>
      </c>
      <c r="AY9" s="40" t="str">
        <f>IF('BT-53'!B73="追加","-","")</f>
        <v/>
      </c>
      <c r="AZ9" s="34" t="str">
        <f>IF('BT-53'!B73="追加",IF('BT-53'!$AP$36=3,"要確認",'BT-53'!$AP$36),"")</f>
        <v/>
      </c>
    </row>
    <row r="10" spans="1:52" ht="20.25" customHeight="1" x14ac:dyDescent="0.15">
      <c r="A10" s="33" t="str">
        <f>IF('BT-53'!B74="追加","新規","")</f>
        <v/>
      </c>
      <c r="B10" s="40" t="str">
        <f>IF('BT-53'!B74="追加","登録待ち","")</f>
        <v/>
      </c>
      <c r="C10" s="41" t="str">
        <f>IF('BT-53'!B74="追加",'BT-53'!$AA$5,"")</f>
        <v/>
      </c>
      <c r="D10" s="40"/>
      <c r="E10" s="40"/>
      <c r="F10" s="40"/>
      <c r="G10" s="40"/>
      <c r="H10" s="40" t="str">
        <f>IF('BT-53'!B74="追加","証券会社","")</f>
        <v/>
      </c>
      <c r="I10" s="40" t="str">
        <f>IF('BT-53'!B74="追加",VLOOKUP(VALUE('BT-53'!$J$12),コードM!A:C,2,FALSE),"")</f>
        <v/>
      </c>
      <c r="J10" s="40" t="str">
        <f>IF('BT-53'!B74="追加",VLOOKUP(VALUE('BT-53'!$J$12),コードM!A:C,3,FALSE),"")</f>
        <v/>
      </c>
      <c r="K10" s="42" t="str">
        <f>IF('BT-53'!B74="追加",'BT-53'!$J$12,"")</f>
        <v/>
      </c>
      <c r="L10" s="40" t="str">
        <f>IF('BT-53'!B74="追加",IF('BT-53'!$AP$36=2,"自己","委託"),"")</f>
        <v/>
      </c>
      <c r="M10" s="40" t="str">
        <f>IF('BT-53'!B74="追加","-","")</f>
        <v/>
      </c>
      <c r="N10" s="40" t="str">
        <f>IF('BT-53'!B74="追加",'BT-53'!$J$14,"")</f>
        <v/>
      </c>
      <c r="O10" s="40" t="str">
        <f>IF('BT-53'!B74="追加",'BT-53'!$J$16,"")</f>
        <v/>
      </c>
      <c r="P10" s="40" t="str">
        <f>IF('BT-53'!B74="追加",'BT-53'!$J$18,"")</f>
        <v/>
      </c>
      <c r="Q10" s="40" t="str">
        <f>IF('BT-53'!B74="追加","-","")</f>
        <v/>
      </c>
      <c r="R10" s="40" t="str">
        <f>IF('BT-53'!B74="追加","-","")</f>
        <v/>
      </c>
      <c r="S10" s="40"/>
      <c r="T10" s="40" t="str">
        <f>IF('BT-53'!B74="追加","取引担当者","")</f>
        <v/>
      </c>
      <c r="U10" s="40" t="str">
        <f>IF('BT-53'!B74="追加",'BT-53'!J74,"")</f>
        <v/>
      </c>
      <c r="V10" s="40" t="str">
        <f>IF('BT-53'!B74="追加",'BT-53'!N74,"")</f>
        <v/>
      </c>
      <c r="W10" s="40" t="str">
        <f>IF('BT-53'!B74="追加",'BT-53'!R74,"")</f>
        <v/>
      </c>
      <c r="X10" s="40" t="str">
        <f t="shared" si="1"/>
        <v/>
      </c>
      <c r="Y10" s="40"/>
      <c r="Z10" s="40" t="str">
        <f>IF('BT-53'!B74="追加","あり","")</f>
        <v/>
      </c>
      <c r="AA10" s="40" t="str">
        <f>IF('BT-53'!B74="追加",ASC('BT-53'!AA74),"")</f>
        <v/>
      </c>
      <c r="AB10" s="40" t="str">
        <f t="shared" si="0"/>
        <v/>
      </c>
      <c r="AC10" s="40" t="str">
        <f>IF('BT-53'!B74="追加","-","")</f>
        <v/>
      </c>
      <c r="AD10" s="40"/>
      <c r="AE10" s="40" t="str">
        <f>IF('BT-53'!B74="追加","-","")</f>
        <v/>
      </c>
      <c r="AF10" s="40" t="str">
        <f>IF('BT-53'!B74="追加","-","")</f>
        <v/>
      </c>
      <c r="AG10" s="40" t="str">
        <f>IF('BT-53'!B74="追加","-","")</f>
        <v/>
      </c>
      <c r="AH10" s="40"/>
      <c r="AI10" s="40"/>
      <c r="AJ10" s="40"/>
      <c r="AK10" s="40" t="str">
        <f>IF('BT-53'!B74="追加","GUI","")</f>
        <v/>
      </c>
      <c r="AL10" s="40" t="str">
        <f>IF('BT-53'!B74="追加","-","")</f>
        <v/>
      </c>
      <c r="AM10" s="40" t="str">
        <f>IF('BT-53'!B74="追加","-","")</f>
        <v/>
      </c>
      <c r="AN10" s="40" t="str">
        <f>IF('BT-53'!B74="追加","-","")</f>
        <v/>
      </c>
      <c r="AO10" s="40" t="str">
        <f>IF('BT-53'!B74="追加","-","")</f>
        <v/>
      </c>
      <c r="AP10" s="40" t="str">
        <f>IF('BT-53'!B74="追加","-","")</f>
        <v/>
      </c>
      <c r="AQ10" s="40" t="str">
        <f>IF('BT-53'!B74="追加","-","")</f>
        <v/>
      </c>
      <c r="AR10" s="40" t="str">
        <f>IF('BT-53'!B74="追加","-","")</f>
        <v/>
      </c>
      <c r="AS10" s="40" t="str">
        <f>IF('BT-53'!B74="追加","-","")</f>
        <v/>
      </c>
      <c r="AT10" s="40" t="str">
        <f>IF('BT-53'!B74="追加","-","")</f>
        <v/>
      </c>
      <c r="AU10" s="40" t="str">
        <f>IF('BT-53'!B74="追加","-","")</f>
        <v/>
      </c>
      <c r="AV10" s="40" t="str">
        <f>IF('BT-53'!B74="追加","-","")</f>
        <v/>
      </c>
      <c r="AW10" s="40" t="str">
        <f>IF('BT-53'!B74="追加","-","")</f>
        <v/>
      </c>
      <c r="AX10" s="40" t="str">
        <f>IF('BT-53'!B74="追加","-","")</f>
        <v/>
      </c>
      <c r="AY10" s="40" t="str">
        <f>IF('BT-53'!B74="追加","-","")</f>
        <v/>
      </c>
      <c r="AZ10" s="34" t="str">
        <f>IF('BT-53'!B74="追加",IF('BT-53'!$AP$36=3,"要確認",'BT-53'!$AP$36),"")</f>
        <v/>
      </c>
    </row>
    <row r="11" spans="1:52" ht="22.5" customHeight="1" thickBot="1" x14ac:dyDescent="0.2">
      <c r="A11" s="36" t="str">
        <f>IF('BT-53'!B75="追加","新規","")</f>
        <v/>
      </c>
      <c r="B11" s="38" t="str">
        <f>IF('BT-53'!B75="追加","登録待ち","")</f>
        <v/>
      </c>
      <c r="C11" s="44" t="str">
        <f>IF('BT-53'!B75="追加",'BT-53'!$AA$5,"")</f>
        <v/>
      </c>
      <c r="D11" s="37"/>
      <c r="E11" s="37"/>
      <c r="F11" s="37"/>
      <c r="G11" s="37"/>
      <c r="H11" s="38" t="str">
        <f>IF('BT-53'!B75="追加","証券会社","")</f>
        <v/>
      </c>
      <c r="I11" s="38" t="str">
        <f>IF('BT-53'!B75="追加",VLOOKUP(VALUE('BT-53'!$J$12),コードM!A:C,2,FALSE),"")</f>
        <v/>
      </c>
      <c r="J11" s="38" t="str">
        <f>IF('BT-53'!B75="追加",VLOOKUP(VALUE('BT-53'!$J$12),コードM!A:C,3,FALSE),"")</f>
        <v/>
      </c>
      <c r="K11" s="45" t="str">
        <f>IF('BT-53'!B75="追加",'BT-53'!$J$12,"")</f>
        <v/>
      </c>
      <c r="L11" s="38" t="str">
        <f>IF('BT-53'!B75="追加",IF('BT-53'!$AP$36=2,"自己","委託"),"")</f>
        <v/>
      </c>
      <c r="M11" s="38" t="str">
        <f>IF('BT-53'!B75="追加","-","")</f>
        <v/>
      </c>
      <c r="N11" s="38" t="str">
        <f>IF('BT-53'!B75="追加",'BT-53'!$J$14,"")</f>
        <v/>
      </c>
      <c r="O11" s="38" t="str">
        <f>IF('BT-53'!B75="追加",'BT-53'!$J$16,"")</f>
        <v/>
      </c>
      <c r="P11" s="38" t="str">
        <f>IF('BT-53'!B75="追加",'BT-53'!$J$18,"")</f>
        <v/>
      </c>
      <c r="Q11" s="38" t="str">
        <f>IF('BT-53'!B75="追加","-","")</f>
        <v/>
      </c>
      <c r="R11" s="38" t="str">
        <f>IF('BT-53'!B75="追加","-","")</f>
        <v/>
      </c>
      <c r="S11" s="37"/>
      <c r="T11" s="38" t="str">
        <f>IF('BT-53'!B75="追加","取引担当者","")</f>
        <v/>
      </c>
      <c r="U11" s="38" t="str">
        <f>IF('BT-53'!B75="追加",'BT-53'!J75,"")</f>
        <v/>
      </c>
      <c r="V11" s="38" t="str">
        <f>IF('BT-53'!B75="追加",'BT-53'!N75,"")</f>
        <v/>
      </c>
      <c r="W11" s="38" t="str">
        <f>IF('BT-53'!B75="追加",'BT-53'!R75,"")</f>
        <v/>
      </c>
      <c r="X11" s="38" t="str">
        <f t="shared" si="1"/>
        <v/>
      </c>
      <c r="Y11" s="37"/>
      <c r="Z11" s="38" t="str">
        <f>IF('BT-53'!B75="追加","あり","")</f>
        <v/>
      </c>
      <c r="AA11" s="38" t="str">
        <f>IF('BT-53'!B75="追加",ASC('BT-53'!AA75),"")</f>
        <v/>
      </c>
      <c r="AB11" s="38" t="str">
        <f t="shared" si="0"/>
        <v/>
      </c>
      <c r="AC11" s="38" t="str">
        <f>IF('BT-53'!B75="追加","-","")</f>
        <v/>
      </c>
      <c r="AD11" s="37"/>
      <c r="AE11" s="38" t="str">
        <f>IF('BT-53'!B75="追加","-","")</f>
        <v/>
      </c>
      <c r="AF11" s="38" t="str">
        <f>IF('BT-53'!B75="追加","-","")</f>
        <v/>
      </c>
      <c r="AG11" s="38" t="str">
        <f>IF('BT-53'!B75="追加","-","")</f>
        <v/>
      </c>
      <c r="AH11" s="38"/>
      <c r="AI11" s="38"/>
      <c r="AJ11" s="38"/>
      <c r="AK11" s="38" t="str">
        <f>IF('BT-53'!B75="追加","GUI","")</f>
        <v/>
      </c>
      <c r="AL11" s="38" t="str">
        <f>IF('BT-53'!B75="追加","-","")</f>
        <v/>
      </c>
      <c r="AM11" s="38" t="str">
        <f>IF('BT-53'!B75="追加","-","")</f>
        <v/>
      </c>
      <c r="AN11" s="38" t="str">
        <f>IF('BT-53'!B75="追加","-","")</f>
        <v/>
      </c>
      <c r="AO11" s="38" t="str">
        <f>IF('BT-53'!B75="追加","-","")</f>
        <v/>
      </c>
      <c r="AP11" s="38" t="str">
        <f>IF('BT-53'!B75="追加","-","")</f>
        <v/>
      </c>
      <c r="AQ11" s="38" t="str">
        <f>IF('BT-53'!B75="追加","-","")</f>
        <v/>
      </c>
      <c r="AR11" s="38" t="str">
        <f>IF('BT-53'!B75="追加","-","")</f>
        <v/>
      </c>
      <c r="AS11" s="38" t="str">
        <f>IF('BT-53'!B75="追加","-","")</f>
        <v/>
      </c>
      <c r="AT11" s="38" t="str">
        <f>IF('BT-53'!B75="追加","-","")</f>
        <v/>
      </c>
      <c r="AU11" s="38" t="str">
        <f>IF('BT-53'!B75="追加","-","")</f>
        <v/>
      </c>
      <c r="AV11" s="38" t="str">
        <f>IF('BT-53'!B75="追加","-","")</f>
        <v/>
      </c>
      <c r="AW11" s="38" t="str">
        <f>IF('BT-53'!B75="追加","-","")</f>
        <v/>
      </c>
      <c r="AX11" s="38" t="str">
        <f>IF('BT-53'!B75="追加","-","")</f>
        <v/>
      </c>
      <c r="AY11" s="38" t="str">
        <f>IF('BT-53'!B75="追加","-","")</f>
        <v/>
      </c>
      <c r="AZ11" s="39" t="str">
        <f>IF('BT-53'!B75="追加",IF('BT-53'!$AP$36=3,"要確認",'BT-53'!$AP$36),"")</f>
        <v/>
      </c>
    </row>
    <row r="12" spans="1:52" ht="15.75" x14ac:dyDescent="0.15">
      <c r="P12" s="35"/>
    </row>
  </sheetData>
  <phoneticPr fontId="3"/>
  <conditionalFormatting sqref="B1">
    <cfRule type="expression" dxfId="9" priority="16">
      <formula>AND(#REF!="済",B1="")</formula>
    </cfRule>
  </conditionalFormatting>
  <conditionalFormatting sqref="B2:B11">
    <cfRule type="expression" dxfId="8" priority="15">
      <formula>AND(#REF!="済",B2="")</formula>
    </cfRule>
  </conditionalFormatting>
  <conditionalFormatting sqref="F1">
    <cfRule type="expression" dxfId="7" priority="18">
      <formula>AND(#REF!="済",F1="")</formula>
    </cfRule>
  </conditionalFormatting>
  <conditionalFormatting sqref="F2">
    <cfRule type="expression" dxfId="6" priority="17">
      <formula>AND(#REF!="済",F2="")</formula>
    </cfRule>
  </conditionalFormatting>
  <conditionalFormatting sqref="F4:G10">
    <cfRule type="expression" dxfId="5" priority="1">
      <formula>AND(#REF!="済",F4="")</formula>
    </cfRule>
  </conditionalFormatting>
  <conditionalFormatting sqref="G1:G2">
    <cfRule type="expression" dxfId="4" priority="19">
      <formula>AND(#REF!="済",G1="")</formula>
    </cfRule>
  </conditionalFormatting>
  <dataValidations count="1">
    <dataValidation allowBlank="1" sqref="D3:G3 A2:B11 S3:T3 P12 T2 T4:T11" xr:uid="{DFE31AF0-F8A3-476A-B1A4-966DB820AA1C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93"/>
  <sheetViews>
    <sheetView showGridLines="0" tabSelected="1" view="pageBreakPreview" zoomScaleNormal="85" zoomScaleSheetLayoutView="100" zoomScalePageLayoutView="115" workbookViewId="0">
      <selection sqref="A1:AL3"/>
    </sheetView>
  </sheetViews>
  <sheetFormatPr defaultColWidth="2.5" defaultRowHeight="14.1" customHeight="1" x14ac:dyDescent="0.25"/>
  <cols>
    <col min="1" max="1" width="3.125" style="1" customWidth="1"/>
    <col min="2" max="2" width="3" style="1" customWidth="1"/>
    <col min="3" max="3" width="2.875" style="1" customWidth="1"/>
    <col min="4" max="9" width="2.5" style="1"/>
    <col min="10" max="10" width="2.25" style="1" customWidth="1"/>
    <col min="11" max="15" width="2.5" style="1"/>
    <col min="16" max="16" width="2.5" style="1" customWidth="1"/>
    <col min="17" max="23" width="2.5" style="1"/>
    <col min="24" max="24" width="2" style="1" customWidth="1"/>
    <col min="25" max="25" width="2.125" style="1" customWidth="1"/>
    <col min="26" max="41" width="2.5" style="1"/>
    <col min="42" max="44" width="2.5" style="13" customWidth="1"/>
    <col min="45" max="45" width="2.5" style="1" customWidth="1"/>
    <col min="46" max="16384" width="2.5" style="1"/>
  </cols>
  <sheetData>
    <row r="1" spans="1:51" ht="14.1" customHeight="1" x14ac:dyDescent="0.25">
      <c r="A1" s="109" t="s">
        <v>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</row>
    <row r="2" spans="1:51" ht="14.1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</row>
    <row r="3" spans="1:51" ht="25.5" customHeight="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</row>
    <row r="4" spans="1:51" s="6" customFormat="1" ht="14.1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P4" s="14"/>
      <c r="AQ4" s="14"/>
      <c r="AR4" s="14"/>
    </row>
    <row r="5" spans="1:51" ht="14.1" customHeight="1" x14ac:dyDescent="0.25">
      <c r="W5" s="121" t="s">
        <v>98</v>
      </c>
      <c r="X5" s="121"/>
      <c r="Y5" s="121"/>
      <c r="Z5" s="79"/>
      <c r="AA5" s="122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P5" s="55"/>
    </row>
    <row r="7" spans="1:51" ht="20.100000000000001" customHeight="1" x14ac:dyDescent="0.25">
      <c r="A7" s="99" t="s">
        <v>61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50"/>
      <c r="AM7" s="50"/>
      <c r="AN7" s="50"/>
      <c r="AO7" s="50"/>
      <c r="AP7" s="51"/>
      <c r="AQ7" s="50"/>
      <c r="AR7" s="50"/>
      <c r="AS7" s="50"/>
      <c r="AW7" s="13"/>
      <c r="AX7" s="13"/>
      <c r="AY7" s="13"/>
    </row>
    <row r="8" spans="1:51" ht="20.100000000000001" customHeight="1" x14ac:dyDescent="0.25">
      <c r="A8" s="47"/>
      <c r="B8" s="100" t="s">
        <v>62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52"/>
      <c r="AM8" s="52"/>
      <c r="AN8" s="52"/>
      <c r="AO8" s="52"/>
      <c r="AP8" s="53"/>
      <c r="AQ8" s="52"/>
      <c r="AR8" s="47"/>
      <c r="AS8" s="47"/>
      <c r="AW8" s="13"/>
      <c r="AX8" s="13"/>
      <c r="AY8" s="13"/>
    </row>
    <row r="9" spans="1:51" ht="6.9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54"/>
      <c r="AQ9" s="4"/>
      <c r="AR9" s="4"/>
      <c r="AS9" s="4"/>
      <c r="AW9" s="13"/>
      <c r="AX9" s="13"/>
      <c r="AY9" s="13"/>
    </row>
    <row r="10" spans="1:51" ht="15.95" customHeight="1" x14ac:dyDescent="0.25">
      <c r="C10" s="124" t="s">
        <v>63</v>
      </c>
      <c r="D10" s="124"/>
      <c r="E10" s="124"/>
      <c r="F10" s="124"/>
      <c r="G10" s="124"/>
      <c r="H10" s="124"/>
      <c r="I10" s="2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4"/>
      <c r="AF10" s="4"/>
      <c r="AG10" s="4"/>
      <c r="AH10" s="4"/>
      <c r="AI10" s="4"/>
      <c r="AJ10" s="4"/>
      <c r="AK10" s="4"/>
      <c r="AP10" s="55"/>
    </row>
    <row r="11" spans="1:51" ht="5.0999999999999996" customHeight="1" x14ac:dyDescent="0.25"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P11" s="55"/>
    </row>
    <row r="12" spans="1:51" ht="15.95" customHeight="1" x14ac:dyDescent="0.25">
      <c r="C12" s="127" t="s">
        <v>64</v>
      </c>
      <c r="D12" s="127"/>
      <c r="E12" s="127"/>
      <c r="F12" s="127"/>
      <c r="G12" s="127"/>
      <c r="H12" s="127"/>
      <c r="I12" s="2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4"/>
      <c r="AF12" s="4"/>
      <c r="AG12" s="4"/>
      <c r="AH12" s="4"/>
      <c r="AI12" s="4"/>
      <c r="AJ12" s="4"/>
      <c r="AK12" s="4"/>
      <c r="AP12" s="55"/>
    </row>
    <row r="13" spans="1:51" ht="5.0999999999999996" customHeight="1" x14ac:dyDescent="0.25"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P13" s="55"/>
    </row>
    <row r="14" spans="1:51" ht="15.95" customHeight="1" x14ac:dyDescent="0.25">
      <c r="C14" s="124" t="s">
        <v>0</v>
      </c>
      <c r="D14" s="124"/>
      <c r="E14" s="124"/>
      <c r="F14" s="124"/>
      <c r="G14" s="124"/>
      <c r="H14" s="124"/>
      <c r="I14" s="2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4"/>
      <c r="AF14" s="4"/>
      <c r="AG14" s="4"/>
      <c r="AH14" s="4"/>
      <c r="AI14" s="4"/>
      <c r="AJ14" s="4"/>
      <c r="AK14" s="4"/>
      <c r="AP14" s="55"/>
    </row>
    <row r="15" spans="1:51" ht="5.0999999999999996" customHeight="1" x14ac:dyDescent="0.25"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P15" s="55"/>
    </row>
    <row r="16" spans="1:51" ht="15.95" customHeight="1" x14ac:dyDescent="0.25">
      <c r="C16" s="124" t="s">
        <v>5</v>
      </c>
      <c r="D16" s="124"/>
      <c r="E16" s="124"/>
      <c r="F16" s="124"/>
      <c r="G16" s="124"/>
      <c r="H16" s="124"/>
      <c r="I16" s="2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4"/>
      <c r="AF16" s="4"/>
      <c r="AG16" s="4"/>
      <c r="AH16" s="4"/>
      <c r="AI16" s="4"/>
      <c r="AJ16" s="4"/>
      <c r="AK16" s="4"/>
      <c r="AP16" s="55"/>
    </row>
    <row r="17" spans="1:51" ht="5.0999999999999996" customHeight="1" x14ac:dyDescent="0.25"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P17" s="55"/>
    </row>
    <row r="18" spans="1:51" ht="15.95" customHeight="1" x14ac:dyDescent="0.25">
      <c r="C18" s="124" t="s">
        <v>1</v>
      </c>
      <c r="D18" s="124"/>
      <c r="E18" s="124"/>
      <c r="F18" s="124"/>
      <c r="G18" s="124"/>
      <c r="H18" s="124"/>
      <c r="I18" s="2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4"/>
      <c r="AF18" s="4"/>
      <c r="AG18" s="4"/>
      <c r="AH18" s="4"/>
      <c r="AI18" s="4"/>
      <c r="AJ18" s="4"/>
      <c r="AK18" s="4"/>
      <c r="AP18" s="55"/>
    </row>
    <row r="19" spans="1:51" ht="6.95" customHeight="1" x14ac:dyDescent="0.25">
      <c r="AP19" s="55"/>
      <c r="AQ19" s="1"/>
      <c r="AR19" s="1"/>
      <c r="AW19" s="13"/>
      <c r="AX19" s="13"/>
      <c r="AY19" s="13"/>
    </row>
    <row r="20" spans="1:51" ht="14.1" customHeight="1" x14ac:dyDescent="0.25">
      <c r="C20" s="126" t="s">
        <v>65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56"/>
      <c r="AM20" s="56"/>
      <c r="AN20" s="56"/>
      <c r="AO20" s="56"/>
      <c r="AP20" s="57"/>
      <c r="AQ20" s="56"/>
      <c r="AR20" s="1"/>
      <c r="AW20" s="13"/>
      <c r="AX20" s="13"/>
      <c r="AY20" s="13"/>
    </row>
    <row r="21" spans="1:51" ht="14.1" customHeight="1" x14ac:dyDescent="0.25">
      <c r="D21" s="5"/>
      <c r="E21" s="112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22"/>
    </row>
    <row r="22" spans="1:51" ht="14.1" customHeight="1" x14ac:dyDescent="0.25">
      <c r="D22" s="5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22"/>
    </row>
    <row r="23" spans="1:51" ht="20.100000000000001" customHeight="1" x14ac:dyDescent="0.25">
      <c r="A23" s="99" t="s">
        <v>84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50"/>
      <c r="AM23" s="50"/>
      <c r="AN23" s="50"/>
      <c r="AO23" s="50"/>
      <c r="AP23" s="51"/>
      <c r="AQ23" s="50"/>
      <c r="AR23" s="50"/>
      <c r="AS23" s="50"/>
      <c r="AW23" s="13"/>
      <c r="AX23" s="13"/>
      <c r="AY23" s="13"/>
    </row>
    <row r="24" spans="1:51" ht="20.100000000000001" customHeight="1" x14ac:dyDescent="0.25">
      <c r="A24" s="52"/>
      <c r="B24" s="118" t="s">
        <v>72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52"/>
      <c r="AM24" s="52"/>
      <c r="AN24" s="52"/>
      <c r="AO24" s="52"/>
      <c r="AP24" s="53"/>
      <c r="AQ24" s="52"/>
      <c r="AR24" s="66"/>
      <c r="AS24" s="66"/>
      <c r="AW24" s="13"/>
      <c r="AX24" s="13"/>
      <c r="AY24" s="13"/>
    </row>
    <row r="25" spans="1:51" ht="6.95" customHeight="1" x14ac:dyDescent="0.25">
      <c r="A25" s="5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3"/>
      <c r="AQ25" s="72"/>
      <c r="AR25" s="66"/>
      <c r="AS25" s="66"/>
      <c r="AW25" s="13"/>
      <c r="AX25" s="13"/>
      <c r="AY25" s="13"/>
    </row>
    <row r="26" spans="1:51" ht="20.100000000000001" customHeight="1" x14ac:dyDescent="0.25">
      <c r="C26" s="48"/>
      <c r="D26" s="48"/>
      <c r="F26" s="2" t="s">
        <v>2</v>
      </c>
      <c r="G26" s="2"/>
      <c r="H26" s="2"/>
      <c r="I26" s="2"/>
      <c r="J26" s="2"/>
      <c r="K26" s="71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76" t="b">
        <v>0</v>
      </c>
      <c r="AQ26" s="2"/>
      <c r="AR26" s="2"/>
      <c r="AW26" s="15"/>
      <c r="AX26" s="13"/>
      <c r="AY26" s="13"/>
    </row>
    <row r="27" spans="1:51" ht="6.95" customHeight="1" x14ac:dyDescent="0.25">
      <c r="AQ27" s="1"/>
      <c r="AR27" s="1"/>
      <c r="AW27" s="13"/>
      <c r="AX27" s="13"/>
      <c r="AY27" s="13"/>
    </row>
    <row r="28" spans="1:51" s="6" customFormat="1" ht="14.1" customHeight="1" x14ac:dyDescent="0.2">
      <c r="E28" s="98" t="s">
        <v>73</v>
      </c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P28" s="14"/>
      <c r="AQ28" s="14"/>
      <c r="AR28" s="14"/>
    </row>
    <row r="29" spans="1:51" s="6" customFormat="1" ht="14.25" customHeight="1" x14ac:dyDescent="0.2"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74"/>
      <c r="AL29" s="74"/>
      <c r="AP29" s="14"/>
      <c r="AQ29" s="14"/>
      <c r="AR29" s="14"/>
    </row>
    <row r="30" spans="1:51" s="6" customFormat="1" ht="14.1" customHeight="1" x14ac:dyDescent="0.2">
      <c r="E30" s="119" t="s">
        <v>4</v>
      </c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9"/>
      <c r="AL30" s="19"/>
      <c r="AP30" s="14"/>
      <c r="AQ30" s="14"/>
      <c r="AR30" s="14"/>
    </row>
    <row r="31" spans="1:51" s="6" customFormat="1" ht="14.1" customHeight="1" x14ac:dyDescent="0.2">
      <c r="F31" s="120" t="s">
        <v>3</v>
      </c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7"/>
      <c r="AL31" s="17"/>
      <c r="AP31" s="14"/>
      <c r="AQ31" s="14"/>
      <c r="AR31" s="14"/>
    </row>
    <row r="33" spans="1:51" s="6" customFormat="1" ht="14.1" customHeight="1" x14ac:dyDescent="0.2">
      <c r="F33" s="8"/>
      <c r="AP33" s="14"/>
      <c r="AQ33" s="14"/>
      <c r="AR33" s="14"/>
    </row>
    <row r="34" spans="1:51" s="2" customFormat="1" ht="20.100000000000001" customHeight="1" x14ac:dyDescent="0.15">
      <c r="A34" s="99" t="s">
        <v>96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50"/>
      <c r="AM34" s="50"/>
      <c r="AN34" s="50"/>
      <c r="AO34" s="50"/>
      <c r="AP34" s="77"/>
      <c r="AQ34" s="50"/>
      <c r="AR34" s="50"/>
      <c r="AS34" s="50"/>
      <c r="AW34" s="26"/>
      <c r="AX34" s="26"/>
      <c r="AY34" s="26"/>
    </row>
    <row r="35" spans="1:51" ht="20.100000000000001" customHeight="1" x14ac:dyDescent="0.25">
      <c r="A35" s="52"/>
      <c r="B35" s="100" t="s">
        <v>97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65"/>
      <c r="AM35" s="65"/>
      <c r="AN35" s="65"/>
      <c r="AO35" s="65"/>
      <c r="AP35" s="78"/>
      <c r="AQ35" s="66"/>
      <c r="AR35" s="66"/>
      <c r="AV35" s="13"/>
      <c r="AW35" s="13"/>
      <c r="AX35" s="13"/>
    </row>
    <row r="36" spans="1:51" s="6" customFormat="1" ht="20.100000000000001" customHeight="1" x14ac:dyDescent="0.25">
      <c r="C36" s="48"/>
      <c r="D36" s="48"/>
      <c r="E36" s="1"/>
      <c r="F36" s="67" t="s">
        <v>70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P36" s="68">
        <v>1</v>
      </c>
      <c r="AR36" s="16"/>
      <c r="AW36" s="68"/>
      <c r="AX36" s="14"/>
      <c r="AY36" s="14"/>
    </row>
    <row r="37" spans="1:51" s="6" customFormat="1" ht="6.95" customHeight="1" x14ac:dyDescent="0.2">
      <c r="F37" s="69"/>
      <c r="G37" s="69"/>
      <c r="H37" s="69"/>
      <c r="I37" s="69"/>
      <c r="J37" s="69"/>
      <c r="K37" s="69"/>
      <c r="L37" s="69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P37" s="14"/>
      <c r="AR37" s="70"/>
      <c r="AW37" s="68"/>
      <c r="AX37" s="14"/>
      <c r="AY37" s="14"/>
    </row>
    <row r="38" spans="1:51" s="6" customFormat="1" ht="20.100000000000001" customHeight="1" x14ac:dyDescent="0.25">
      <c r="C38" s="48"/>
      <c r="D38" s="48"/>
      <c r="E38" s="1"/>
      <c r="F38" s="67" t="s">
        <v>71</v>
      </c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P38" s="68"/>
      <c r="AW38" s="68"/>
      <c r="AX38" s="14"/>
      <c r="AY38" s="14"/>
    </row>
    <row r="39" spans="1:51" s="6" customFormat="1" ht="7.5" customHeight="1" x14ac:dyDescent="0.25">
      <c r="C39" s="71"/>
      <c r="D39" s="71"/>
      <c r="E39" s="1"/>
      <c r="F39" s="67"/>
      <c r="G39" s="67"/>
      <c r="H39" s="67"/>
      <c r="I39" s="67"/>
      <c r="J39" s="67"/>
      <c r="K39" s="71"/>
      <c r="L39" s="1"/>
      <c r="M39" s="67"/>
      <c r="N39" s="67"/>
      <c r="O39" s="67"/>
      <c r="P39" s="67"/>
      <c r="Q39" s="67"/>
      <c r="R39" s="67"/>
      <c r="S39" s="67"/>
      <c r="AP39" s="14"/>
      <c r="AW39" s="68"/>
      <c r="AX39" s="14"/>
      <c r="AY39" s="14"/>
    </row>
    <row r="40" spans="1:51" s="6" customFormat="1" ht="20.100000000000001" customHeight="1" x14ac:dyDescent="0.25">
      <c r="C40" s="48"/>
      <c r="D40" s="48"/>
      <c r="E40" s="1"/>
      <c r="F40" s="67" t="s">
        <v>332</v>
      </c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P40" s="68"/>
      <c r="AW40" s="68"/>
      <c r="AX40" s="14"/>
      <c r="AY40" s="14"/>
    </row>
    <row r="41" spans="1:51" s="6" customFormat="1" ht="13.5" customHeight="1" x14ac:dyDescent="0.25">
      <c r="C41" s="71"/>
      <c r="D41" s="71"/>
      <c r="E41" s="1"/>
      <c r="F41" s="67"/>
      <c r="G41" s="67"/>
      <c r="H41" s="67"/>
      <c r="I41" s="67"/>
      <c r="J41" s="67"/>
      <c r="K41" s="71"/>
      <c r="L41" s="1"/>
      <c r="M41" s="67"/>
      <c r="N41" s="67"/>
      <c r="O41" s="67"/>
      <c r="P41" s="67"/>
      <c r="Q41" s="67"/>
      <c r="R41" s="67"/>
      <c r="S41" s="67"/>
      <c r="AP41" s="14"/>
      <c r="AW41" s="68"/>
      <c r="AX41" s="14"/>
      <c r="AY41" s="14"/>
    </row>
    <row r="42" spans="1:51" s="2" customFormat="1" ht="19.5" customHeight="1" x14ac:dyDescent="0.15">
      <c r="A42" s="99" t="s">
        <v>85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50"/>
      <c r="AM42" s="50"/>
      <c r="AN42" s="50"/>
      <c r="AO42" s="50"/>
      <c r="AP42" s="77"/>
      <c r="AQ42" s="50"/>
      <c r="AR42" s="50"/>
      <c r="AS42" s="50"/>
      <c r="AW42" s="26"/>
      <c r="AX42" s="26"/>
      <c r="AY42" s="26"/>
    </row>
    <row r="43" spans="1:51" ht="19.5" customHeight="1" x14ac:dyDescent="0.25">
      <c r="A43" s="52"/>
      <c r="B43" s="100" t="s">
        <v>88</v>
      </c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65"/>
      <c r="AM43" s="65"/>
      <c r="AN43" s="65"/>
      <c r="AO43" s="65"/>
      <c r="AP43" s="78"/>
      <c r="AQ43" s="66"/>
      <c r="AR43" s="66"/>
      <c r="AV43" s="13"/>
      <c r="AW43" s="13"/>
      <c r="AX43" s="13"/>
    </row>
    <row r="44" spans="1:51" s="6" customFormat="1" ht="19.5" customHeight="1" x14ac:dyDescent="0.25">
      <c r="C44" s="48"/>
      <c r="D44" s="48"/>
      <c r="E44" s="1"/>
      <c r="F44" s="67" t="s">
        <v>90</v>
      </c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P44" s="68"/>
      <c r="AR44" s="16"/>
      <c r="AW44" s="68"/>
      <c r="AX44" s="14"/>
      <c r="AY44" s="14"/>
    </row>
    <row r="45" spans="1:51" s="6" customFormat="1" ht="6.75" customHeight="1" x14ac:dyDescent="0.2">
      <c r="F45" s="69"/>
      <c r="G45" s="69"/>
      <c r="H45" s="69"/>
      <c r="I45" s="69"/>
      <c r="J45" s="69"/>
      <c r="K45" s="69"/>
      <c r="L45" s="69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P45" s="14"/>
      <c r="AR45" s="70"/>
      <c r="AW45" s="68"/>
      <c r="AX45" s="14"/>
      <c r="AY45" s="14"/>
    </row>
    <row r="46" spans="1:51" s="6" customFormat="1" ht="19.5" customHeight="1" x14ac:dyDescent="0.25">
      <c r="C46" s="48"/>
      <c r="D46" s="48"/>
      <c r="E46" s="1"/>
      <c r="F46" s="67" t="s">
        <v>86</v>
      </c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P46" s="68"/>
      <c r="AW46" s="68"/>
      <c r="AX46" s="14"/>
      <c r="AY46" s="14"/>
    </row>
    <row r="47" spans="1:51" s="6" customFormat="1" ht="9.9499999999999993" customHeight="1" x14ac:dyDescent="0.25">
      <c r="C47" s="71"/>
      <c r="D47" s="71"/>
      <c r="E47" s="1"/>
      <c r="F47" s="67"/>
      <c r="G47" s="67"/>
      <c r="H47" s="67"/>
      <c r="I47" s="67"/>
      <c r="J47" s="67"/>
      <c r="K47" s="71"/>
      <c r="L47" s="1"/>
      <c r="M47" s="67"/>
      <c r="N47" s="67"/>
      <c r="O47" s="67"/>
      <c r="P47" s="67"/>
      <c r="Q47" s="67"/>
      <c r="R47" s="67"/>
      <c r="S47" s="67"/>
      <c r="AP47" s="14"/>
      <c r="AW47" s="68"/>
      <c r="AX47" s="14"/>
      <c r="AY47" s="14"/>
    </row>
    <row r="48" spans="1:51" s="6" customFormat="1" ht="13.5" customHeight="1" x14ac:dyDescent="0.25">
      <c r="C48" s="71"/>
      <c r="D48" s="71"/>
      <c r="E48" s="1"/>
      <c r="F48" s="67"/>
      <c r="G48" s="67"/>
      <c r="H48" s="67"/>
      <c r="I48" s="67"/>
      <c r="J48" s="67"/>
      <c r="K48" s="71"/>
      <c r="L48" s="1"/>
      <c r="M48" s="67"/>
      <c r="N48" s="67"/>
      <c r="O48" s="67"/>
      <c r="P48" s="67"/>
      <c r="Q48" s="67"/>
      <c r="R48" s="67"/>
      <c r="S48" s="67"/>
      <c r="AP48" s="14"/>
      <c r="AW48" s="68"/>
      <c r="AX48" s="14"/>
      <c r="AY48" s="14"/>
    </row>
    <row r="49" spans="1:51" s="6" customFormat="1" ht="14.1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P49" s="14"/>
      <c r="AQ49" s="14"/>
      <c r="AR49" s="14"/>
    </row>
    <row r="50" spans="1:51" ht="14.1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"/>
    </row>
    <row r="51" spans="1:51" ht="14.1" customHeight="1" x14ac:dyDescent="0.25">
      <c r="A51" s="26"/>
      <c r="B51" s="26"/>
      <c r="C51" s="2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26"/>
      <c r="AL51" s="26"/>
    </row>
    <row r="52" spans="1:51" ht="14.1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24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</row>
    <row r="53" spans="1:51" s="2" customFormat="1" ht="20.100000000000001" customHeight="1" x14ac:dyDescent="0.25">
      <c r="A53" s="99" t="s">
        <v>83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50"/>
      <c r="AM53" s="50"/>
      <c r="AN53" s="50"/>
      <c r="AO53" s="50"/>
      <c r="AP53" s="26"/>
      <c r="AQ53" s="1"/>
      <c r="AR53" s="1"/>
      <c r="AS53" s="50"/>
      <c r="AW53" s="26"/>
      <c r="AX53" s="26"/>
      <c r="AY53" s="26"/>
    </row>
    <row r="54" spans="1:51" ht="20.100000000000001" customHeight="1" x14ac:dyDescent="0.25">
      <c r="A54" s="52"/>
      <c r="B54" s="100" t="s">
        <v>74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52"/>
      <c r="AM54" s="52"/>
      <c r="AN54" s="52"/>
      <c r="AO54" s="52"/>
      <c r="AQ54" s="1"/>
      <c r="AR54" s="1"/>
      <c r="AS54" s="66"/>
      <c r="AW54" s="13"/>
      <c r="AX54" s="13"/>
      <c r="AY54" s="13"/>
    </row>
    <row r="55" spans="1:51" ht="13.5" customHeight="1" x14ac:dyDescent="0.25">
      <c r="A55" s="20"/>
      <c r="B55" s="128" t="s">
        <v>95</v>
      </c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6"/>
      <c r="AQ55" s="1"/>
      <c r="AR55" s="1"/>
    </row>
    <row r="56" spans="1:51" ht="13.5" customHeight="1" x14ac:dyDescent="0.25">
      <c r="A56" s="20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6"/>
    </row>
    <row r="57" spans="1:51" ht="13.5" customHeight="1" x14ac:dyDescent="0.25">
      <c r="A57" s="20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6"/>
      <c r="AQ57" s="1"/>
      <c r="AR57" s="1"/>
    </row>
    <row r="58" spans="1:51" ht="13.5" customHeight="1" x14ac:dyDescent="0.25">
      <c r="A58" s="20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6"/>
      <c r="AQ58" s="1"/>
      <c r="AR58" s="1"/>
    </row>
    <row r="59" spans="1:51" ht="13.5" customHeight="1" x14ac:dyDescent="0.25">
      <c r="A59" s="20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6"/>
      <c r="AP59" s="15"/>
      <c r="AR59" s="1"/>
    </row>
    <row r="60" spans="1:51" ht="6.75" customHeight="1" x14ac:dyDescent="0.25">
      <c r="A60" s="9"/>
      <c r="B60" s="9"/>
      <c r="C60" s="9"/>
      <c r="D60" s="21"/>
      <c r="E60" s="21"/>
      <c r="F60" s="3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</row>
    <row r="61" spans="1:51" ht="15" customHeight="1" x14ac:dyDescent="0.25">
      <c r="A61" s="9"/>
      <c r="B61" s="58" t="s">
        <v>75</v>
      </c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60"/>
      <c r="AJ61" s="10"/>
      <c r="AK61" s="10"/>
      <c r="AL61" s="10"/>
    </row>
    <row r="62" spans="1:51" ht="15" customHeight="1" x14ac:dyDescent="0.25">
      <c r="A62" s="9"/>
      <c r="B62" s="61" t="s">
        <v>69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3"/>
      <c r="AJ62" s="10"/>
      <c r="AK62" s="10"/>
      <c r="AL62" s="10"/>
    </row>
    <row r="63" spans="1:51" ht="14.1" customHeight="1" x14ac:dyDescent="0.25">
      <c r="A63" s="9"/>
      <c r="B63" s="114" t="s">
        <v>9</v>
      </c>
      <c r="C63" s="105"/>
      <c r="D63" s="114" t="s">
        <v>91</v>
      </c>
      <c r="E63" s="104"/>
      <c r="F63" s="104"/>
      <c r="G63" s="104"/>
      <c r="H63" s="104"/>
      <c r="I63" s="105"/>
      <c r="J63" s="114" t="s">
        <v>7</v>
      </c>
      <c r="K63" s="104"/>
      <c r="L63" s="104"/>
      <c r="M63" s="116"/>
      <c r="N63" s="103" t="s">
        <v>6</v>
      </c>
      <c r="O63" s="104"/>
      <c r="P63" s="104"/>
      <c r="Q63" s="105"/>
      <c r="R63" s="114" t="s">
        <v>77</v>
      </c>
      <c r="S63" s="104"/>
      <c r="T63" s="104"/>
      <c r="U63" s="104"/>
      <c r="V63" s="104"/>
      <c r="W63" s="104"/>
      <c r="X63" s="104"/>
      <c r="Y63" s="104"/>
      <c r="Z63" s="105"/>
      <c r="AA63" s="114" t="s">
        <v>78</v>
      </c>
      <c r="AB63" s="104"/>
      <c r="AC63" s="104"/>
      <c r="AD63" s="104"/>
      <c r="AE63" s="104"/>
      <c r="AF63" s="104"/>
      <c r="AG63" s="104"/>
      <c r="AH63" s="104"/>
      <c r="AI63" s="105"/>
      <c r="AJ63" s="10"/>
      <c r="AK63" s="10"/>
      <c r="AL63" s="10"/>
    </row>
    <row r="64" spans="1:51" ht="14.1" customHeight="1" x14ac:dyDescent="0.25">
      <c r="A64" s="9"/>
      <c r="B64" s="114"/>
      <c r="C64" s="105"/>
      <c r="D64" s="114"/>
      <c r="E64" s="104"/>
      <c r="F64" s="104"/>
      <c r="G64" s="104"/>
      <c r="H64" s="104"/>
      <c r="I64" s="105"/>
      <c r="J64" s="114"/>
      <c r="K64" s="104"/>
      <c r="L64" s="104"/>
      <c r="M64" s="116"/>
      <c r="N64" s="103"/>
      <c r="O64" s="104"/>
      <c r="P64" s="104"/>
      <c r="Q64" s="105"/>
      <c r="R64" s="114"/>
      <c r="S64" s="104"/>
      <c r="T64" s="104"/>
      <c r="U64" s="104"/>
      <c r="V64" s="104"/>
      <c r="W64" s="104"/>
      <c r="X64" s="104"/>
      <c r="Y64" s="104"/>
      <c r="Z64" s="105"/>
      <c r="AA64" s="114"/>
      <c r="AB64" s="104"/>
      <c r="AC64" s="104"/>
      <c r="AD64" s="104"/>
      <c r="AE64" s="104"/>
      <c r="AF64" s="104"/>
      <c r="AG64" s="104"/>
      <c r="AH64" s="104"/>
      <c r="AI64" s="105"/>
      <c r="AJ64" s="10"/>
      <c r="AK64" s="10"/>
      <c r="AL64" s="10"/>
      <c r="AQ64" s="1"/>
      <c r="AR64" s="1"/>
    </row>
    <row r="65" spans="1:44" ht="14.1" customHeight="1" x14ac:dyDescent="0.25">
      <c r="A65" s="9"/>
      <c r="B65" s="115"/>
      <c r="C65" s="108"/>
      <c r="D65" s="115"/>
      <c r="E65" s="107"/>
      <c r="F65" s="107"/>
      <c r="G65" s="107"/>
      <c r="H65" s="107"/>
      <c r="I65" s="108"/>
      <c r="J65" s="115"/>
      <c r="K65" s="107"/>
      <c r="L65" s="107"/>
      <c r="M65" s="117"/>
      <c r="N65" s="106"/>
      <c r="O65" s="107"/>
      <c r="P65" s="107"/>
      <c r="Q65" s="108"/>
      <c r="R65" s="115"/>
      <c r="S65" s="107"/>
      <c r="T65" s="107"/>
      <c r="U65" s="107"/>
      <c r="V65" s="107"/>
      <c r="W65" s="107"/>
      <c r="X65" s="107"/>
      <c r="Y65" s="107"/>
      <c r="Z65" s="108"/>
      <c r="AA65" s="115"/>
      <c r="AB65" s="107"/>
      <c r="AC65" s="107"/>
      <c r="AD65" s="107"/>
      <c r="AE65" s="107"/>
      <c r="AF65" s="107"/>
      <c r="AG65" s="107"/>
      <c r="AH65" s="107"/>
      <c r="AI65" s="108"/>
      <c r="AJ65" s="10"/>
      <c r="AK65" s="10"/>
      <c r="AL65" s="10"/>
      <c r="AP65" s="1"/>
      <c r="AQ65" s="1"/>
      <c r="AR65" s="1"/>
    </row>
    <row r="66" spans="1:44" ht="15" customHeight="1" x14ac:dyDescent="0.25">
      <c r="A66" s="9"/>
      <c r="B66" s="83"/>
      <c r="C66" s="85"/>
      <c r="D66" s="86"/>
      <c r="E66" s="87"/>
      <c r="F66" s="87"/>
      <c r="G66" s="87"/>
      <c r="H66" s="87"/>
      <c r="I66" s="88"/>
      <c r="J66" s="83"/>
      <c r="K66" s="84"/>
      <c r="L66" s="84"/>
      <c r="M66" s="101"/>
      <c r="N66" s="102"/>
      <c r="O66" s="84"/>
      <c r="P66" s="84"/>
      <c r="Q66" s="85"/>
      <c r="R66" s="83"/>
      <c r="S66" s="84"/>
      <c r="T66" s="84"/>
      <c r="U66" s="84"/>
      <c r="V66" s="84"/>
      <c r="W66" s="84"/>
      <c r="X66" s="84"/>
      <c r="Y66" s="84"/>
      <c r="Z66" s="85"/>
      <c r="AA66" s="83"/>
      <c r="AB66" s="84"/>
      <c r="AC66" s="84"/>
      <c r="AD66" s="84"/>
      <c r="AE66" s="84"/>
      <c r="AF66" s="84"/>
      <c r="AG66" s="84"/>
      <c r="AH66" s="84"/>
      <c r="AI66" s="85"/>
      <c r="AJ66" s="16"/>
      <c r="AK66" s="16"/>
      <c r="AL66" s="16"/>
      <c r="AP66" s="64" t="s">
        <v>66</v>
      </c>
      <c r="AQ66" s="64" t="s">
        <v>67</v>
      </c>
      <c r="AR66" s="1"/>
    </row>
    <row r="67" spans="1:44" ht="15" customHeight="1" x14ac:dyDescent="0.25">
      <c r="A67" s="6"/>
      <c r="B67" s="83"/>
      <c r="C67" s="85"/>
      <c r="D67" s="86"/>
      <c r="E67" s="87"/>
      <c r="F67" s="87"/>
      <c r="G67" s="87"/>
      <c r="H67" s="87"/>
      <c r="I67" s="88"/>
      <c r="J67" s="83"/>
      <c r="K67" s="84"/>
      <c r="L67" s="84"/>
      <c r="M67" s="101"/>
      <c r="N67" s="102"/>
      <c r="O67" s="84"/>
      <c r="P67" s="84"/>
      <c r="Q67" s="85"/>
      <c r="R67" s="83"/>
      <c r="S67" s="84"/>
      <c r="T67" s="84"/>
      <c r="U67" s="84"/>
      <c r="V67" s="84"/>
      <c r="W67" s="84"/>
      <c r="X67" s="84"/>
      <c r="Y67" s="84"/>
      <c r="Z67" s="85"/>
      <c r="AA67" s="83"/>
      <c r="AB67" s="84"/>
      <c r="AC67" s="84"/>
      <c r="AD67" s="84"/>
      <c r="AE67" s="84"/>
      <c r="AF67" s="84"/>
      <c r="AG67" s="84"/>
      <c r="AH67" s="84"/>
      <c r="AI67" s="85"/>
      <c r="AJ67" s="16"/>
      <c r="AK67" s="16"/>
      <c r="AL67" s="16"/>
      <c r="AP67" s="64" t="s">
        <v>92</v>
      </c>
      <c r="AQ67" s="64" t="s">
        <v>68</v>
      </c>
      <c r="AR67" s="1"/>
    </row>
    <row r="68" spans="1:44" ht="15" customHeight="1" x14ac:dyDescent="0.25">
      <c r="A68" s="6"/>
      <c r="B68" s="83"/>
      <c r="C68" s="85"/>
      <c r="D68" s="86" t="s">
        <v>89</v>
      </c>
      <c r="E68" s="87"/>
      <c r="F68" s="87"/>
      <c r="G68" s="87"/>
      <c r="H68" s="87"/>
      <c r="I68" s="88"/>
      <c r="J68" s="83"/>
      <c r="K68" s="84"/>
      <c r="L68" s="84"/>
      <c r="M68" s="101"/>
      <c r="N68" s="102"/>
      <c r="O68" s="84"/>
      <c r="P68" s="84"/>
      <c r="Q68" s="85"/>
      <c r="R68" s="83"/>
      <c r="S68" s="84"/>
      <c r="T68" s="84"/>
      <c r="U68" s="84"/>
      <c r="V68" s="84"/>
      <c r="W68" s="84"/>
      <c r="X68" s="84"/>
      <c r="Y68" s="84"/>
      <c r="Z68" s="85"/>
      <c r="AA68" s="83"/>
      <c r="AB68" s="84"/>
      <c r="AC68" s="84"/>
      <c r="AD68" s="84"/>
      <c r="AE68" s="84"/>
      <c r="AF68" s="84"/>
      <c r="AG68" s="84"/>
      <c r="AH68" s="84"/>
      <c r="AI68" s="85"/>
      <c r="AJ68" s="16"/>
      <c r="AK68" s="16"/>
      <c r="AL68" s="16"/>
      <c r="AP68" s="64" t="s">
        <v>93</v>
      </c>
      <c r="AQ68" s="64" t="s">
        <v>94</v>
      </c>
      <c r="AR68" s="1"/>
    </row>
    <row r="69" spans="1:44" ht="15" customHeight="1" x14ac:dyDescent="0.25">
      <c r="A69" s="6"/>
      <c r="B69" s="83"/>
      <c r="C69" s="85"/>
      <c r="D69" s="86" t="s">
        <v>89</v>
      </c>
      <c r="E69" s="87"/>
      <c r="F69" s="87"/>
      <c r="G69" s="87"/>
      <c r="H69" s="87"/>
      <c r="I69" s="88"/>
      <c r="J69" s="83"/>
      <c r="K69" s="84"/>
      <c r="L69" s="84"/>
      <c r="M69" s="101"/>
      <c r="N69" s="102"/>
      <c r="O69" s="84"/>
      <c r="P69" s="84"/>
      <c r="Q69" s="85"/>
      <c r="R69" s="83"/>
      <c r="S69" s="84"/>
      <c r="T69" s="84"/>
      <c r="U69" s="84"/>
      <c r="V69" s="84"/>
      <c r="W69" s="84"/>
      <c r="X69" s="84"/>
      <c r="Y69" s="84"/>
      <c r="Z69" s="85"/>
      <c r="AA69" s="83"/>
      <c r="AB69" s="84"/>
      <c r="AC69" s="84"/>
      <c r="AD69" s="84"/>
      <c r="AE69" s="84"/>
      <c r="AF69" s="84"/>
      <c r="AG69" s="84"/>
      <c r="AH69" s="84"/>
      <c r="AI69" s="85"/>
      <c r="AJ69" s="17"/>
      <c r="AK69" s="17"/>
      <c r="AL69" s="17"/>
      <c r="AP69" s="1"/>
      <c r="AQ69" s="1"/>
      <c r="AR69" s="1"/>
    </row>
    <row r="70" spans="1:44" ht="15" customHeight="1" x14ac:dyDescent="0.25">
      <c r="A70" s="7"/>
      <c r="B70" s="83"/>
      <c r="C70" s="85"/>
      <c r="D70" s="86" t="s">
        <v>89</v>
      </c>
      <c r="E70" s="87"/>
      <c r="F70" s="87"/>
      <c r="G70" s="87"/>
      <c r="H70" s="87"/>
      <c r="I70" s="88"/>
      <c r="J70" s="83"/>
      <c r="K70" s="84"/>
      <c r="L70" s="84"/>
      <c r="M70" s="101"/>
      <c r="N70" s="102"/>
      <c r="O70" s="84"/>
      <c r="P70" s="84"/>
      <c r="Q70" s="85"/>
      <c r="R70" s="83"/>
      <c r="S70" s="84"/>
      <c r="T70" s="84"/>
      <c r="U70" s="84"/>
      <c r="V70" s="84"/>
      <c r="W70" s="84"/>
      <c r="X70" s="84"/>
      <c r="Y70" s="84"/>
      <c r="Z70" s="85"/>
      <c r="AA70" s="83"/>
      <c r="AB70" s="84"/>
      <c r="AC70" s="84"/>
      <c r="AD70" s="84"/>
      <c r="AE70" s="84"/>
      <c r="AF70" s="84"/>
      <c r="AG70" s="84"/>
      <c r="AH70" s="84"/>
      <c r="AI70" s="85"/>
      <c r="AJ70" s="12"/>
      <c r="AK70" s="12"/>
      <c r="AL70" s="12"/>
      <c r="AP70" s="1"/>
      <c r="AQ70" s="1"/>
      <c r="AR70" s="1"/>
    </row>
    <row r="71" spans="1:44" ht="15" customHeight="1" x14ac:dyDescent="0.25">
      <c r="B71" s="83"/>
      <c r="C71" s="85"/>
      <c r="D71" s="86" t="s">
        <v>89</v>
      </c>
      <c r="E71" s="87"/>
      <c r="F71" s="87"/>
      <c r="G71" s="87"/>
      <c r="H71" s="87"/>
      <c r="I71" s="88"/>
      <c r="J71" s="83"/>
      <c r="K71" s="84"/>
      <c r="L71" s="84"/>
      <c r="M71" s="101"/>
      <c r="N71" s="102"/>
      <c r="O71" s="84"/>
      <c r="P71" s="84"/>
      <c r="Q71" s="85"/>
      <c r="R71" s="83"/>
      <c r="S71" s="84"/>
      <c r="T71" s="84"/>
      <c r="U71" s="84"/>
      <c r="V71" s="84"/>
      <c r="W71" s="84"/>
      <c r="X71" s="84"/>
      <c r="Y71" s="84"/>
      <c r="Z71" s="85"/>
      <c r="AA71" s="83"/>
      <c r="AB71" s="84"/>
      <c r="AC71" s="84"/>
      <c r="AD71" s="84"/>
      <c r="AE71" s="84"/>
      <c r="AF71" s="84"/>
      <c r="AG71" s="84"/>
      <c r="AH71" s="84"/>
      <c r="AI71" s="85"/>
      <c r="AP71" s="1"/>
      <c r="AQ71" s="1"/>
      <c r="AR71" s="1"/>
    </row>
    <row r="72" spans="1:44" ht="15" customHeight="1" x14ac:dyDescent="0.25">
      <c r="B72" s="83"/>
      <c r="C72" s="85"/>
      <c r="D72" s="86" t="s">
        <v>89</v>
      </c>
      <c r="E72" s="87"/>
      <c r="F72" s="87"/>
      <c r="G72" s="87"/>
      <c r="H72" s="87"/>
      <c r="I72" s="88"/>
      <c r="J72" s="83"/>
      <c r="K72" s="84"/>
      <c r="L72" s="84"/>
      <c r="M72" s="101"/>
      <c r="N72" s="102"/>
      <c r="O72" s="84"/>
      <c r="P72" s="84"/>
      <c r="Q72" s="85"/>
      <c r="R72" s="83"/>
      <c r="S72" s="84"/>
      <c r="T72" s="84"/>
      <c r="U72" s="84"/>
      <c r="V72" s="84"/>
      <c r="W72" s="84"/>
      <c r="X72" s="84"/>
      <c r="Y72" s="84"/>
      <c r="Z72" s="85"/>
      <c r="AA72" s="83"/>
      <c r="AB72" s="84"/>
      <c r="AC72" s="84"/>
      <c r="AD72" s="84"/>
      <c r="AE72" s="84"/>
      <c r="AF72" s="84"/>
      <c r="AG72" s="84"/>
      <c r="AH72" s="84"/>
      <c r="AI72" s="85"/>
      <c r="AP72" s="75"/>
      <c r="AQ72" s="75"/>
      <c r="AR72" s="75"/>
    </row>
    <row r="73" spans="1:44" ht="15" customHeight="1" x14ac:dyDescent="0.25">
      <c r="B73" s="83"/>
      <c r="C73" s="85"/>
      <c r="D73" s="86" t="s">
        <v>89</v>
      </c>
      <c r="E73" s="87"/>
      <c r="F73" s="87"/>
      <c r="G73" s="87"/>
      <c r="H73" s="87"/>
      <c r="I73" s="88"/>
      <c r="J73" s="83"/>
      <c r="K73" s="84"/>
      <c r="L73" s="84"/>
      <c r="M73" s="101"/>
      <c r="N73" s="102"/>
      <c r="O73" s="84"/>
      <c r="P73" s="84"/>
      <c r="Q73" s="85"/>
      <c r="R73" s="83"/>
      <c r="S73" s="84"/>
      <c r="T73" s="84"/>
      <c r="U73" s="84"/>
      <c r="V73" s="84"/>
      <c r="W73" s="84"/>
      <c r="X73" s="84"/>
      <c r="Y73" s="84"/>
      <c r="Z73" s="85"/>
      <c r="AA73" s="83"/>
      <c r="AB73" s="84"/>
      <c r="AC73" s="84"/>
      <c r="AD73" s="84"/>
      <c r="AE73" s="84"/>
      <c r="AF73" s="84"/>
      <c r="AG73" s="84"/>
      <c r="AH73" s="84"/>
      <c r="AI73" s="85"/>
      <c r="AP73" s="75"/>
      <c r="AQ73" s="75"/>
      <c r="AR73" s="75"/>
    </row>
    <row r="74" spans="1:44" ht="15" customHeight="1" x14ac:dyDescent="0.25">
      <c r="B74" s="83"/>
      <c r="C74" s="85"/>
      <c r="D74" s="86" t="s">
        <v>89</v>
      </c>
      <c r="E74" s="87"/>
      <c r="F74" s="87"/>
      <c r="G74" s="87"/>
      <c r="H74" s="87"/>
      <c r="I74" s="88"/>
      <c r="J74" s="83"/>
      <c r="K74" s="84"/>
      <c r="L74" s="84"/>
      <c r="M74" s="101"/>
      <c r="N74" s="102"/>
      <c r="O74" s="84"/>
      <c r="P74" s="84"/>
      <c r="Q74" s="85"/>
      <c r="R74" s="83"/>
      <c r="S74" s="84"/>
      <c r="T74" s="84"/>
      <c r="U74" s="84"/>
      <c r="V74" s="84"/>
      <c r="W74" s="84"/>
      <c r="X74" s="84"/>
      <c r="Y74" s="84"/>
      <c r="Z74" s="85"/>
      <c r="AA74" s="83"/>
      <c r="AB74" s="84"/>
      <c r="AC74" s="84"/>
      <c r="AD74" s="84"/>
      <c r="AE74" s="84"/>
      <c r="AF74" s="84"/>
      <c r="AG74" s="84"/>
      <c r="AH74" s="84"/>
      <c r="AI74" s="85"/>
      <c r="AP74" s="75"/>
      <c r="AQ74" s="75"/>
      <c r="AR74" s="75"/>
    </row>
    <row r="75" spans="1:44" ht="15" customHeight="1" x14ac:dyDescent="0.25">
      <c r="B75" s="83"/>
      <c r="C75" s="85"/>
      <c r="D75" s="86" t="s">
        <v>89</v>
      </c>
      <c r="E75" s="87"/>
      <c r="F75" s="87"/>
      <c r="G75" s="87"/>
      <c r="H75" s="87"/>
      <c r="I75" s="88"/>
      <c r="J75" s="83"/>
      <c r="K75" s="84"/>
      <c r="L75" s="84"/>
      <c r="M75" s="101"/>
      <c r="N75" s="102"/>
      <c r="O75" s="84"/>
      <c r="P75" s="84"/>
      <c r="Q75" s="85"/>
      <c r="R75" s="83"/>
      <c r="S75" s="84"/>
      <c r="T75" s="84"/>
      <c r="U75" s="84"/>
      <c r="V75" s="84"/>
      <c r="W75" s="84"/>
      <c r="X75" s="84"/>
      <c r="Y75" s="84"/>
      <c r="Z75" s="85"/>
      <c r="AA75" s="83"/>
      <c r="AB75" s="84"/>
      <c r="AC75" s="84"/>
      <c r="AD75" s="84"/>
      <c r="AE75" s="84"/>
      <c r="AF75" s="84"/>
      <c r="AG75" s="84"/>
      <c r="AH75" s="84"/>
      <c r="AI75" s="85"/>
      <c r="AP75" s="75"/>
      <c r="AQ75" s="75"/>
      <c r="AR75" s="75"/>
    </row>
    <row r="76" spans="1:44" ht="15" customHeight="1" x14ac:dyDescent="0.25">
      <c r="B76" s="83"/>
      <c r="C76" s="85"/>
      <c r="D76" s="86" t="s">
        <v>89</v>
      </c>
      <c r="E76" s="87"/>
      <c r="F76" s="87"/>
      <c r="G76" s="87"/>
      <c r="H76" s="87"/>
      <c r="I76" s="88"/>
      <c r="J76" s="83"/>
      <c r="K76" s="84"/>
      <c r="L76" s="84"/>
      <c r="M76" s="101"/>
      <c r="N76" s="102"/>
      <c r="O76" s="84"/>
      <c r="P76" s="84"/>
      <c r="Q76" s="85"/>
      <c r="R76" s="83"/>
      <c r="S76" s="84"/>
      <c r="T76" s="84"/>
      <c r="U76" s="84"/>
      <c r="V76" s="84"/>
      <c r="W76" s="84"/>
      <c r="X76" s="84"/>
      <c r="Y76" s="84"/>
      <c r="Z76" s="85"/>
      <c r="AA76" s="83"/>
      <c r="AB76" s="84"/>
      <c r="AC76" s="84"/>
      <c r="AD76" s="84"/>
      <c r="AE76" s="84"/>
      <c r="AF76" s="84"/>
      <c r="AG76" s="84"/>
      <c r="AH76" s="84"/>
      <c r="AI76" s="85"/>
      <c r="AP76" s="15"/>
      <c r="AQ76" s="15"/>
      <c r="AR76" s="15"/>
    </row>
    <row r="77" spans="1:44" ht="15" customHeight="1" x14ac:dyDescent="0.25">
      <c r="B77" s="83"/>
      <c r="C77" s="85"/>
      <c r="D77" s="86" t="s">
        <v>89</v>
      </c>
      <c r="E77" s="87"/>
      <c r="F77" s="87"/>
      <c r="G77" s="87"/>
      <c r="H77" s="87"/>
      <c r="I77" s="88"/>
      <c r="J77" s="83"/>
      <c r="K77" s="84"/>
      <c r="L77" s="84"/>
      <c r="M77" s="101"/>
      <c r="N77" s="102"/>
      <c r="O77" s="84"/>
      <c r="P77" s="84"/>
      <c r="Q77" s="85"/>
      <c r="R77" s="83"/>
      <c r="S77" s="84"/>
      <c r="T77" s="84"/>
      <c r="U77" s="84"/>
      <c r="V77" s="84"/>
      <c r="W77" s="84"/>
      <c r="X77" s="84"/>
      <c r="Y77" s="84"/>
      <c r="Z77" s="85"/>
      <c r="AA77" s="83"/>
      <c r="AB77" s="84"/>
      <c r="AC77" s="84"/>
      <c r="AD77" s="84"/>
      <c r="AE77" s="84"/>
      <c r="AF77" s="84"/>
      <c r="AG77" s="84"/>
      <c r="AH77" s="84"/>
      <c r="AI77" s="85"/>
      <c r="AP77" s="15"/>
      <c r="AQ77" s="15"/>
      <c r="AR77" s="15"/>
    </row>
    <row r="78" spans="1:44" ht="15" customHeight="1" x14ac:dyDescent="0.25">
      <c r="B78" s="83"/>
      <c r="C78" s="85"/>
      <c r="D78" s="86" t="s">
        <v>89</v>
      </c>
      <c r="E78" s="87"/>
      <c r="F78" s="87"/>
      <c r="G78" s="87"/>
      <c r="H78" s="87"/>
      <c r="I78" s="88"/>
      <c r="J78" s="83"/>
      <c r="K78" s="84"/>
      <c r="L78" s="84"/>
      <c r="M78" s="101"/>
      <c r="N78" s="102"/>
      <c r="O78" s="84"/>
      <c r="P78" s="84"/>
      <c r="Q78" s="85"/>
      <c r="R78" s="83"/>
      <c r="S78" s="84"/>
      <c r="T78" s="84"/>
      <c r="U78" s="84"/>
      <c r="V78" s="84"/>
      <c r="W78" s="84"/>
      <c r="X78" s="84"/>
      <c r="Y78" s="84"/>
      <c r="Z78" s="85"/>
      <c r="AA78" s="83"/>
      <c r="AB78" s="84"/>
      <c r="AC78" s="84"/>
      <c r="AD78" s="84"/>
      <c r="AE78" s="84"/>
      <c r="AF78" s="84"/>
      <c r="AG78" s="84"/>
      <c r="AH78" s="84"/>
      <c r="AI78" s="85"/>
      <c r="AP78" s="15"/>
      <c r="AQ78" s="15"/>
      <c r="AR78" s="15"/>
    </row>
    <row r="79" spans="1:44" ht="15" customHeight="1" x14ac:dyDescent="0.25">
      <c r="B79" s="83"/>
      <c r="C79" s="85"/>
      <c r="D79" s="86" t="s">
        <v>89</v>
      </c>
      <c r="E79" s="87"/>
      <c r="F79" s="87"/>
      <c r="G79" s="87"/>
      <c r="H79" s="87"/>
      <c r="I79" s="88"/>
      <c r="J79" s="83"/>
      <c r="K79" s="84"/>
      <c r="L79" s="84"/>
      <c r="M79" s="101"/>
      <c r="N79" s="102"/>
      <c r="O79" s="84"/>
      <c r="P79" s="84"/>
      <c r="Q79" s="85"/>
      <c r="R79" s="83"/>
      <c r="S79" s="84"/>
      <c r="T79" s="84"/>
      <c r="U79" s="84"/>
      <c r="V79" s="84"/>
      <c r="W79" s="84"/>
      <c r="X79" s="84"/>
      <c r="Y79" s="84"/>
      <c r="Z79" s="85"/>
      <c r="AA79" s="83"/>
      <c r="AB79" s="84"/>
      <c r="AC79" s="84"/>
      <c r="AD79" s="84"/>
      <c r="AE79" s="84"/>
      <c r="AF79" s="84"/>
      <c r="AG79" s="84"/>
      <c r="AH79" s="84"/>
      <c r="AI79" s="85"/>
      <c r="AP79" s="15"/>
      <c r="AQ79" s="15"/>
      <c r="AR79" s="15"/>
    </row>
    <row r="80" spans="1:44" ht="15" customHeight="1" x14ac:dyDescent="0.25">
      <c r="B80" s="83"/>
      <c r="C80" s="85"/>
      <c r="D80" s="86" t="s">
        <v>89</v>
      </c>
      <c r="E80" s="87"/>
      <c r="F80" s="87"/>
      <c r="G80" s="87"/>
      <c r="H80" s="87"/>
      <c r="I80" s="88"/>
      <c r="J80" s="83"/>
      <c r="K80" s="84"/>
      <c r="L80" s="84"/>
      <c r="M80" s="101"/>
      <c r="N80" s="102"/>
      <c r="O80" s="84"/>
      <c r="P80" s="84"/>
      <c r="Q80" s="85"/>
      <c r="R80" s="83"/>
      <c r="S80" s="84"/>
      <c r="T80" s="84"/>
      <c r="U80" s="84"/>
      <c r="V80" s="84"/>
      <c r="W80" s="84"/>
      <c r="X80" s="84"/>
      <c r="Y80" s="84"/>
      <c r="Z80" s="85"/>
      <c r="AA80" s="83"/>
      <c r="AB80" s="84"/>
      <c r="AC80" s="84"/>
      <c r="AD80" s="84"/>
      <c r="AE80" s="84"/>
      <c r="AF80" s="84"/>
      <c r="AG80" s="84"/>
      <c r="AH80" s="84"/>
      <c r="AI80" s="85"/>
      <c r="AP80" s="15"/>
      <c r="AQ80" s="15"/>
      <c r="AR80" s="15"/>
    </row>
    <row r="81" spans="3:44" ht="6.95" customHeight="1" x14ac:dyDescent="0.25">
      <c r="AP81" s="15"/>
      <c r="AQ81" s="15"/>
      <c r="AR81" s="15"/>
    </row>
    <row r="82" spans="3:44" ht="14.1" customHeight="1" x14ac:dyDescent="0.25">
      <c r="C82" s="98" t="s">
        <v>87</v>
      </c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16"/>
    </row>
    <row r="83" spans="3:44" ht="15.75" customHeight="1" x14ac:dyDescent="0.25"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16"/>
    </row>
    <row r="84" spans="3:44" ht="14.1" customHeight="1" x14ac:dyDescent="0.25">
      <c r="C84" s="98" t="s">
        <v>76</v>
      </c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11"/>
    </row>
    <row r="85" spans="3:44" ht="13.5" customHeight="1" x14ac:dyDescent="0.25"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  <c r="AJ85" s="98"/>
      <c r="AK85" s="98"/>
    </row>
    <row r="86" spans="3:44" ht="13.5" customHeight="1" x14ac:dyDescent="0.25"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</row>
    <row r="87" spans="3:44" ht="13.5" customHeight="1" x14ac:dyDescent="0.25"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</row>
    <row r="88" spans="3:44" ht="13.5" customHeight="1" thickBot="1" x14ac:dyDescent="0.3"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</row>
    <row r="89" spans="3:44" ht="20.100000000000001" customHeight="1" x14ac:dyDescent="0.25">
      <c r="J89" s="89" t="s">
        <v>79</v>
      </c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1"/>
      <c r="AP89" s="55"/>
    </row>
    <row r="90" spans="3:44" ht="20.100000000000001" customHeight="1" x14ac:dyDescent="0.25">
      <c r="J90" s="92" t="s">
        <v>80</v>
      </c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4"/>
      <c r="AP90" s="55"/>
    </row>
    <row r="91" spans="3:44" ht="20.100000000000001" customHeight="1" x14ac:dyDescent="0.25">
      <c r="J91" s="92" t="s">
        <v>81</v>
      </c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4"/>
      <c r="AP91" s="55"/>
    </row>
    <row r="92" spans="3:44" ht="20.100000000000001" customHeight="1" thickBot="1" x14ac:dyDescent="0.3">
      <c r="J92" s="95" t="s">
        <v>82</v>
      </c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7"/>
      <c r="AP92" s="55"/>
    </row>
    <row r="93" spans="3:44" ht="14.1" customHeight="1" x14ac:dyDescent="0.25">
      <c r="AG93" s="111" t="s">
        <v>331</v>
      </c>
      <c r="AH93" s="111"/>
      <c r="AI93" s="111"/>
      <c r="AJ93" s="111"/>
      <c r="AK93" s="111"/>
      <c r="AL93" s="111"/>
    </row>
  </sheetData>
  <sheetProtection sheet="1" objects="1" scenarios="1"/>
  <mergeCells count="132">
    <mergeCell ref="W5:Y5"/>
    <mergeCell ref="AA5:AL5"/>
    <mergeCell ref="C18:H18"/>
    <mergeCell ref="J18:AD18"/>
    <mergeCell ref="C20:AK20"/>
    <mergeCell ref="D73:I73"/>
    <mergeCell ref="D74:I74"/>
    <mergeCell ref="D75:I75"/>
    <mergeCell ref="D76:I76"/>
    <mergeCell ref="A7:AK7"/>
    <mergeCell ref="B8:AK8"/>
    <mergeCell ref="C10:H10"/>
    <mergeCell ref="J10:AD10"/>
    <mergeCell ref="C12:H12"/>
    <mergeCell ref="J12:AD12"/>
    <mergeCell ref="C14:H14"/>
    <mergeCell ref="J14:AD14"/>
    <mergeCell ref="C16:H16"/>
    <mergeCell ref="J16:AD16"/>
    <mergeCell ref="A53:AK53"/>
    <mergeCell ref="B54:AK54"/>
    <mergeCell ref="A42:AK42"/>
    <mergeCell ref="B43:AK43"/>
    <mergeCell ref="B55:AK59"/>
    <mergeCell ref="R69:Z69"/>
    <mergeCell ref="R70:Z70"/>
    <mergeCell ref="N67:Q67"/>
    <mergeCell ref="A23:AK23"/>
    <mergeCell ref="R73:Z73"/>
    <mergeCell ref="R74:Z74"/>
    <mergeCell ref="R75:Z75"/>
    <mergeCell ref="B24:AK24"/>
    <mergeCell ref="E28:AJ29"/>
    <mergeCell ref="E30:AJ30"/>
    <mergeCell ref="F31:AJ31"/>
    <mergeCell ref="E21:AK22"/>
    <mergeCell ref="B67:C67"/>
    <mergeCell ref="AA63:AI65"/>
    <mergeCell ref="R67:Z67"/>
    <mergeCell ref="R68:Z68"/>
    <mergeCell ref="B66:C66"/>
    <mergeCell ref="J63:M65"/>
    <mergeCell ref="D63:I65"/>
    <mergeCell ref="R63:Z65"/>
    <mergeCell ref="B63:C65"/>
    <mergeCell ref="J68:M68"/>
    <mergeCell ref="N68:Q68"/>
    <mergeCell ref="A1:AL3"/>
    <mergeCell ref="AG93:AL93"/>
    <mergeCell ref="AA66:AI66"/>
    <mergeCell ref="AA67:AI67"/>
    <mergeCell ref="AA68:AI68"/>
    <mergeCell ref="AA69:AI69"/>
    <mergeCell ref="AA70:AI70"/>
    <mergeCell ref="D70:I70"/>
    <mergeCell ref="D71:I71"/>
    <mergeCell ref="D72:I72"/>
    <mergeCell ref="D78:I78"/>
    <mergeCell ref="D79:I79"/>
    <mergeCell ref="R71:Z71"/>
    <mergeCell ref="R72:Z72"/>
    <mergeCell ref="R78:Z78"/>
    <mergeCell ref="R79:Z79"/>
    <mergeCell ref="R80:Z80"/>
    <mergeCell ref="J80:M80"/>
    <mergeCell ref="N80:Q80"/>
    <mergeCell ref="J72:M72"/>
    <mergeCell ref="N72:Q72"/>
    <mergeCell ref="J78:M78"/>
    <mergeCell ref="N78:Q78"/>
    <mergeCell ref="J79:M79"/>
    <mergeCell ref="N79:Q79"/>
    <mergeCell ref="J70:M70"/>
    <mergeCell ref="N70:Q70"/>
    <mergeCell ref="B79:C79"/>
    <mergeCell ref="AA79:AI79"/>
    <mergeCell ref="AA80:AI80"/>
    <mergeCell ref="B68:C68"/>
    <mergeCell ref="B69:C69"/>
    <mergeCell ref="B70:C70"/>
    <mergeCell ref="B71:C71"/>
    <mergeCell ref="B72:C72"/>
    <mergeCell ref="B78:C78"/>
    <mergeCell ref="AA71:AI71"/>
    <mergeCell ref="AA72:AI72"/>
    <mergeCell ref="AA78:AI78"/>
    <mergeCell ref="N73:Q73"/>
    <mergeCell ref="J74:M74"/>
    <mergeCell ref="N74:Q74"/>
    <mergeCell ref="J75:M75"/>
    <mergeCell ref="N75:Q75"/>
    <mergeCell ref="J76:M76"/>
    <mergeCell ref="N76:Q76"/>
    <mergeCell ref="J77:M77"/>
    <mergeCell ref="N77:Q77"/>
    <mergeCell ref="J89:AB89"/>
    <mergeCell ref="J90:AB90"/>
    <mergeCell ref="J91:AB91"/>
    <mergeCell ref="J92:AB92"/>
    <mergeCell ref="C82:AK83"/>
    <mergeCell ref="C84:AK85"/>
    <mergeCell ref="A34:AK34"/>
    <mergeCell ref="B35:AK35"/>
    <mergeCell ref="D66:I66"/>
    <mergeCell ref="D67:I67"/>
    <mergeCell ref="D68:I68"/>
    <mergeCell ref="D80:I80"/>
    <mergeCell ref="D69:I69"/>
    <mergeCell ref="J66:M66"/>
    <mergeCell ref="N66:Q66"/>
    <mergeCell ref="J67:M67"/>
    <mergeCell ref="J69:M69"/>
    <mergeCell ref="N69:Q69"/>
    <mergeCell ref="J71:M71"/>
    <mergeCell ref="N71:Q71"/>
    <mergeCell ref="B80:C80"/>
    <mergeCell ref="R66:Z66"/>
    <mergeCell ref="N63:Q65"/>
    <mergeCell ref="J73:M73"/>
    <mergeCell ref="R76:Z76"/>
    <mergeCell ref="R77:Z77"/>
    <mergeCell ref="AA73:AI73"/>
    <mergeCell ref="AA74:AI74"/>
    <mergeCell ref="AA75:AI75"/>
    <mergeCell ref="AA76:AI76"/>
    <mergeCell ref="AA77:AI77"/>
    <mergeCell ref="B73:C73"/>
    <mergeCell ref="B74:C74"/>
    <mergeCell ref="B75:C75"/>
    <mergeCell ref="B76:C76"/>
    <mergeCell ref="B77:C77"/>
    <mergeCell ref="D77:I77"/>
  </mergeCells>
  <phoneticPr fontId="3"/>
  <conditionalFormatting sqref="D66:D80">
    <cfRule type="expression" dxfId="3" priority="1">
      <formula>D66="テスト・本番環境両方"</formula>
    </cfRule>
    <cfRule type="expression" dxfId="2" priority="2">
      <formula>D66="本番環境のみ"</formula>
    </cfRule>
    <cfRule type="expression" dxfId="1" priority="3">
      <formula>D66="テスト環境のみ"</formula>
    </cfRule>
    <cfRule type="expression" dxfId="0" priority="4">
      <formula>$AP$44=2</formula>
    </cfRule>
  </conditionalFormatting>
  <dataValidations count="2">
    <dataValidation type="list" allowBlank="1" showInputMessage="1" showErrorMessage="1" sqref="B66:B80" xr:uid="{0E1A94A3-13CA-467D-AB89-2B07FC333727}">
      <formula1>追加削除</formula1>
    </dataValidation>
    <dataValidation type="list" allowBlank="1" showInputMessage="1" showErrorMessage="1" sqref="D66:D80" xr:uid="{E860BAF6-A215-47D9-9203-930AB312498A}">
      <formula1>INDIRECT(B66)</formula1>
    </dataValidation>
  </dataValidations>
  <hyperlinks>
    <hyperlink ref="F31" r:id="rId1" xr:uid="{26D45335-B652-432A-9D24-4062817C822F}"/>
  </hyperlinks>
  <pageMargins left="0.39370078740157483" right="0.39370078740157483" top="0.86614173228346458" bottom="0.74803149606299213" header="0.31496062992125984" footer="0.31496062992125984"/>
  <pageSetup paperSize="9" orientation="portrait" r:id="rId2"/>
  <headerFooter>
    <oddHeader>&amp;L&amp;G</oddHeader>
    <oddFooter>&amp;C&amp;G</oddFooter>
  </headerFooter>
  <rowBreaks count="1" manualBreakCount="1">
    <brk id="51" min="2" max="37" man="1"/>
  </rowBreaks>
  <customProperties>
    <customPr name="layoutContexts" r:id="rId3"/>
  </customPropertie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104775</xdr:colOff>
                    <xdr:row>25</xdr:row>
                    <xdr:rowOff>9525</xdr:rowOff>
                  </from>
                  <to>
                    <xdr:col>3</xdr:col>
                    <xdr:colOff>161925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Option Button 16">
              <controlPr defaultSize="0" autoFill="0" autoLine="0" autoPict="0">
                <anchor moveWithCells="1">
                  <from>
                    <xdr:col>2</xdr:col>
                    <xdr:colOff>95250</xdr:colOff>
                    <xdr:row>45</xdr:row>
                    <xdr:rowOff>19050</xdr:rowOff>
                  </from>
                  <to>
                    <xdr:col>3</xdr:col>
                    <xdr:colOff>123825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Option Button 17">
              <controlPr defaultSize="0" autoFill="0" autoLine="0" autoPict="0">
                <anchor moveWithCells="1">
                  <from>
                    <xdr:col>2</xdr:col>
                    <xdr:colOff>95250</xdr:colOff>
                    <xdr:row>43</xdr:row>
                    <xdr:rowOff>28575</xdr:rowOff>
                  </from>
                  <to>
                    <xdr:col>3</xdr:col>
                    <xdr:colOff>123825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Group Box 22">
              <controlPr defaultSize="0" autoFill="0" autoPict="0">
                <anchor moveWithCells="1">
                  <from>
                    <xdr:col>1</xdr:col>
                    <xdr:colOff>114300</xdr:colOff>
                    <xdr:row>42</xdr:row>
                    <xdr:rowOff>57150</xdr:rowOff>
                  </from>
                  <to>
                    <xdr:col>4</xdr:col>
                    <xdr:colOff>133350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Group Box 33">
              <controlPr defaultSize="0" autoFill="0" autoPict="0">
                <anchor moveWithCells="1">
                  <from>
                    <xdr:col>1</xdr:col>
                    <xdr:colOff>95250</xdr:colOff>
                    <xdr:row>34</xdr:row>
                    <xdr:rowOff>171450</xdr:rowOff>
                  </from>
                  <to>
                    <xdr:col>4</xdr:col>
                    <xdr:colOff>171450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Option Button 34">
              <controlPr defaultSize="0" autoFill="0" autoLine="0" autoPict="0">
                <anchor moveWithCells="1">
                  <from>
                    <xdr:col>2</xdr:col>
                    <xdr:colOff>85725</xdr:colOff>
                    <xdr:row>35</xdr:row>
                    <xdr:rowOff>28575</xdr:rowOff>
                  </from>
                  <to>
                    <xdr:col>3</xdr:col>
                    <xdr:colOff>171450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Option Button 35">
              <controlPr defaultSize="0" autoFill="0" autoLine="0" autoPict="0">
                <anchor moveWithCells="1">
                  <from>
                    <xdr:col>2</xdr:col>
                    <xdr:colOff>85725</xdr:colOff>
                    <xdr:row>37</xdr:row>
                    <xdr:rowOff>19050</xdr:rowOff>
                  </from>
                  <to>
                    <xdr:col>3</xdr:col>
                    <xdr:colOff>142875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4" name="Option Button 38">
              <controlPr defaultSize="0" autoFill="0" autoLine="0" autoPict="0">
                <anchor moveWithCells="1">
                  <from>
                    <xdr:col>2</xdr:col>
                    <xdr:colOff>85725</xdr:colOff>
                    <xdr:row>39</xdr:row>
                    <xdr:rowOff>9525</xdr:rowOff>
                  </from>
                  <to>
                    <xdr:col>3</xdr:col>
                    <xdr:colOff>133350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12DE-5376-498B-9C6D-5B6767EAA803}">
  <sheetPr codeName="Sheet3"/>
  <dimension ref="A1:C142"/>
  <sheetViews>
    <sheetView topLeftCell="A130" workbookViewId="0">
      <selection activeCell="D13" sqref="D13"/>
    </sheetView>
  </sheetViews>
  <sheetFormatPr defaultColWidth="9" defaultRowHeight="13.5" x14ac:dyDescent="0.15"/>
  <cols>
    <col min="1" max="1" width="10.375" style="80" customWidth="1"/>
    <col min="2" max="2" width="45.125" style="80" customWidth="1"/>
    <col min="3" max="3" width="48.5" style="80" customWidth="1"/>
    <col min="4" max="16384" width="9" style="81"/>
  </cols>
  <sheetData>
    <row r="1" spans="1:3" x14ac:dyDescent="0.15">
      <c r="A1" s="80" t="s">
        <v>99</v>
      </c>
      <c r="B1" s="80" t="s">
        <v>100</v>
      </c>
      <c r="C1" s="80" t="s">
        <v>101</v>
      </c>
    </row>
    <row r="2" spans="1:3" x14ac:dyDescent="0.15">
      <c r="A2" s="82">
        <v>17067</v>
      </c>
      <c r="B2" s="80" t="s">
        <v>102</v>
      </c>
      <c r="C2" s="80" t="s">
        <v>102</v>
      </c>
    </row>
    <row r="3" spans="1:3" x14ac:dyDescent="0.15">
      <c r="A3" s="82">
        <v>17039</v>
      </c>
      <c r="B3" s="80" t="s">
        <v>103</v>
      </c>
      <c r="C3" s="80" t="s">
        <v>103</v>
      </c>
    </row>
    <row r="4" spans="1:3" x14ac:dyDescent="0.15">
      <c r="A4" s="82">
        <v>17061</v>
      </c>
      <c r="B4" s="80" t="s">
        <v>104</v>
      </c>
      <c r="C4" s="80" t="s">
        <v>104</v>
      </c>
    </row>
    <row r="5" spans="1:3" x14ac:dyDescent="0.15">
      <c r="A5" s="82">
        <v>17028</v>
      </c>
      <c r="B5" s="80" t="s">
        <v>105</v>
      </c>
      <c r="C5" s="80" t="s">
        <v>105</v>
      </c>
    </row>
    <row r="6" spans="1:3" x14ac:dyDescent="0.15">
      <c r="A6" s="82">
        <v>17045</v>
      </c>
      <c r="B6" s="80" t="s">
        <v>106</v>
      </c>
      <c r="C6" s="80" t="s">
        <v>106</v>
      </c>
    </row>
    <row r="7" spans="1:3" x14ac:dyDescent="0.15">
      <c r="A7" s="82">
        <v>17034</v>
      </c>
      <c r="B7" s="80" t="s">
        <v>107</v>
      </c>
      <c r="C7" s="80" t="s">
        <v>107</v>
      </c>
    </row>
    <row r="8" spans="1:3" x14ac:dyDescent="0.15">
      <c r="A8" s="82">
        <v>17011</v>
      </c>
      <c r="B8" s="80" t="s">
        <v>108</v>
      </c>
      <c r="C8" s="80" t="s">
        <v>108</v>
      </c>
    </row>
    <row r="9" spans="1:3" x14ac:dyDescent="0.15">
      <c r="A9" s="82">
        <v>13005</v>
      </c>
      <c r="B9" s="80" t="s">
        <v>109</v>
      </c>
      <c r="C9" s="80" t="s">
        <v>109</v>
      </c>
    </row>
    <row r="10" spans="1:3" x14ac:dyDescent="0.15">
      <c r="A10" s="82">
        <v>17037</v>
      </c>
      <c r="B10" s="80" t="s">
        <v>110</v>
      </c>
      <c r="C10" s="80" t="s">
        <v>110</v>
      </c>
    </row>
    <row r="11" spans="1:3" x14ac:dyDescent="0.15">
      <c r="A11" s="82">
        <v>17010</v>
      </c>
      <c r="B11" s="80" t="s">
        <v>111</v>
      </c>
      <c r="C11" s="80" t="s">
        <v>111</v>
      </c>
    </row>
    <row r="12" spans="1:3" x14ac:dyDescent="0.15">
      <c r="A12" s="82">
        <v>17056</v>
      </c>
      <c r="B12" s="80" t="s">
        <v>112</v>
      </c>
      <c r="C12" s="80" t="s">
        <v>112</v>
      </c>
    </row>
    <row r="13" spans="1:3" x14ac:dyDescent="0.15">
      <c r="A13" s="82">
        <v>17025</v>
      </c>
      <c r="B13" s="80" t="s">
        <v>113</v>
      </c>
      <c r="C13" s="80" t="s">
        <v>113</v>
      </c>
    </row>
    <row r="14" spans="1:3" x14ac:dyDescent="0.15">
      <c r="A14" s="82">
        <v>17051</v>
      </c>
      <c r="B14" s="80" t="s">
        <v>114</v>
      </c>
      <c r="C14" s="80" t="s">
        <v>114</v>
      </c>
    </row>
    <row r="15" spans="1:3" x14ac:dyDescent="0.15">
      <c r="A15" s="82">
        <v>17062</v>
      </c>
      <c r="B15" s="80" t="s">
        <v>115</v>
      </c>
      <c r="C15" s="80" t="s">
        <v>115</v>
      </c>
    </row>
    <row r="16" spans="1:3" x14ac:dyDescent="0.15">
      <c r="A16" s="82">
        <v>17012</v>
      </c>
      <c r="B16" s="80" t="s">
        <v>116</v>
      </c>
      <c r="C16" s="80" t="s">
        <v>116</v>
      </c>
    </row>
    <row r="17" spans="1:3" x14ac:dyDescent="0.15">
      <c r="A17" s="82">
        <v>17060</v>
      </c>
      <c r="B17" s="80" t="s">
        <v>117</v>
      </c>
      <c r="C17" s="80" t="s">
        <v>117</v>
      </c>
    </row>
    <row r="18" spans="1:3" x14ac:dyDescent="0.15">
      <c r="A18" s="82">
        <v>17004</v>
      </c>
      <c r="B18" s="80" t="s">
        <v>118</v>
      </c>
      <c r="C18" s="80" t="s">
        <v>118</v>
      </c>
    </row>
    <row r="19" spans="1:3" x14ac:dyDescent="0.15">
      <c r="A19" s="82">
        <v>17017</v>
      </c>
      <c r="B19" s="80" t="s">
        <v>119</v>
      </c>
      <c r="C19" s="80" t="s">
        <v>119</v>
      </c>
    </row>
    <row r="20" spans="1:3" x14ac:dyDescent="0.15">
      <c r="A20" s="82">
        <v>17019</v>
      </c>
      <c r="B20" s="80" t="s">
        <v>120</v>
      </c>
      <c r="C20" s="80" t="s">
        <v>120</v>
      </c>
    </row>
    <row r="21" spans="1:3" x14ac:dyDescent="0.15">
      <c r="A21" s="82">
        <v>17015</v>
      </c>
      <c r="B21" s="80" t="s">
        <v>121</v>
      </c>
      <c r="C21" s="80" t="s">
        <v>121</v>
      </c>
    </row>
    <row r="22" spans="1:3" x14ac:dyDescent="0.15">
      <c r="A22" s="82">
        <v>17063</v>
      </c>
      <c r="B22" s="80" t="s">
        <v>122</v>
      </c>
      <c r="C22" s="80" t="s">
        <v>122</v>
      </c>
    </row>
    <row r="23" spans="1:3" x14ac:dyDescent="0.15">
      <c r="A23" s="82">
        <v>17029</v>
      </c>
      <c r="B23" s="80" t="s">
        <v>123</v>
      </c>
      <c r="C23" s="80" t="s">
        <v>123</v>
      </c>
    </row>
    <row r="24" spans="1:3" x14ac:dyDescent="0.15">
      <c r="A24" s="82">
        <v>17008</v>
      </c>
      <c r="B24" s="80" t="s">
        <v>124</v>
      </c>
      <c r="C24" s="80" t="s">
        <v>124</v>
      </c>
    </row>
    <row r="25" spans="1:3" x14ac:dyDescent="0.15">
      <c r="A25" s="82">
        <v>17058</v>
      </c>
      <c r="B25" s="80" t="s">
        <v>125</v>
      </c>
      <c r="C25" s="80" t="s">
        <v>125</v>
      </c>
    </row>
    <row r="26" spans="1:3" x14ac:dyDescent="0.15">
      <c r="A26" s="82">
        <v>17024</v>
      </c>
      <c r="B26" s="80" t="s">
        <v>126</v>
      </c>
      <c r="C26" s="80" t="s">
        <v>126</v>
      </c>
    </row>
    <row r="27" spans="1:3" x14ac:dyDescent="0.15">
      <c r="A27" s="82">
        <v>17046</v>
      </c>
      <c r="B27" s="80" t="s">
        <v>127</v>
      </c>
      <c r="C27" s="80" t="s">
        <v>127</v>
      </c>
    </row>
    <row r="28" spans="1:3" x14ac:dyDescent="0.15">
      <c r="A28" s="82">
        <v>17057</v>
      </c>
      <c r="B28" s="80" t="s">
        <v>128</v>
      </c>
      <c r="C28" s="80" t="s">
        <v>128</v>
      </c>
    </row>
    <row r="29" spans="1:3" x14ac:dyDescent="0.15">
      <c r="A29" s="82">
        <v>17066</v>
      </c>
      <c r="B29" s="80" t="s">
        <v>129</v>
      </c>
      <c r="C29" s="80" t="s">
        <v>129</v>
      </c>
    </row>
    <row r="30" spans="1:3" x14ac:dyDescent="0.15">
      <c r="A30" s="82">
        <v>17033</v>
      </c>
      <c r="B30" s="80" t="s">
        <v>130</v>
      </c>
      <c r="C30" s="80" t="s">
        <v>130</v>
      </c>
    </row>
    <row r="31" spans="1:3" x14ac:dyDescent="0.15">
      <c r="A31" s="82">
        <v>17005</v>
      </c>
      <c r="B31" s="80" t="s">
        <v>131</v>
      </c>
      <c r="C31" s="80" t="s">
        <v>131</v>
      </c>
    </row>
    <row r="32" spans="1:3" x14ac:dyDescent="0.15">
      <c r="A32" s="82">
        <v>17027</v>
      </c>
      <c r="B32" s="80" t="s">
        <v>132</v>
      </c>
      <c r="C32" s="80" t="s">
        <v>132</v>
      </c>
    </row>
    <row r="33" spans="1:3" x14ac:dyDescent="0.15">
      <c r="A33" s="82">
        <v>17055</v>
      </c>
      <c r="B33" s="80" t="s">
        <v>133</v>
      </c>
      <c r="C33" s="80" t="s">
        <v>133</v>
      </c>
    </row>
    <row r="34" spans="1:3" x14ac:dyDescent="0.15">
      <c r="A34" s="82">
        <v>17030</v>
      </c>
      <c r="B34" s="80" t="s">
        <v>134</v>
      </c>
      <c r="C34" s="80" t="s">
        <v>134</v>
      </c>
    </row>
    <row r="35" spans="1:3" x14ac:dyDescent="0.15">
      <c r="A35" s="82">
        <v>17044</v>
      </c>
      <c r="B35" s="80" t="s">
        <v>135</v>
      </c>
      <c r="C35" s="80" t="s">
        <v>135</v>
      </c>
    </row>
    <row r="36" spans="1:3" x14ac:dyDescent="0.15">
      <c r="A36" s="82">
        <v>17035</v>
      </c>
      <c r="B36" s="80" t="s">
        <v>136</v>
      </c>
      <c r="C36" s="80" t="s">
        <v>136</v>
      </c>
    </row>
    <row r="37" spans="1:3" x14ac:dyDescent="0.15">
      <c r="A37" s="82">
        <v>17038</v>
      </c>
      <c r="B37" s="80" t="s">
        <v>137</v>
      </c>
      <c r="C37" s="80" t="s">
        <v>137</v>
      </c>
    </row>
    <row r="38" spans="1:3" x14ac:dyDescent="0.15">
      <c r="A38" s="82">
        <v>17047</v>
      </c>
      <c r="B38" s="80" t="s">
        <v>138</v>
      </c>
      <c r="C38" s="80" t="s">
        <v>138</v>
      </c>
    </row>
    <row r="39" spans="1:3" x14ac:dyDescent="0.15">
      <c r="A39" s="82">
        <v>17054</v>
      </c>
      <c r="B39" s="80" t="s">
        <v>139</v>
      </c>
      <c r="C39" s="80" t="s">
        <v>139</v>
      </c>
    </row>
    <row r="40" spans="1:3" x14ac:dyDescent="0.15">
      <c r="A40" s="82">
        <v>17070</v>
      </c>
      <c r="B40" s="80" t="s">
        <v>140</v>
      </c>
      <c r="C40" s="80" t="s">
        <v>140</v>
      </c>
    </row>
    <row r="41" spans="1:3" x14ac:dyDescent="0.15">
      <c r="A41" s="82">
        <v>17053</v>
      </c>
      <c r="B41" s="80" t="s">
        <v>141</v>
      </c>
      <c r="C41" s="80" t="s">
        <v>141</v>
      </c>
    </row>
    <row r="42" spans="1:3" x14ac:dyDescent="0.15">
      <c r="A42" s="82">
        <v>17016</v>
      </c>
      <c r="B42" s="80" t="s">
        <v>142</v>
      </c>
      <c r="C42" s="80" t="s">
        <v>142</v>
      </c>
    </row>
    <row r="43" spans="1:3" x14ac:dyDescent="0.15">
      <c r="A43" s="82">
        <v>17048</v>
      </c>
      <c r="B43" s="80" t="s">
        <v>143</v>
      </c>
      <c r="C43" s="80" t="s">
        <v>143</v>
      </c>
    </row>
    <row r="44" spans="1:3" x14ac:dyDescent="0.15">
      <c r="A44" s="82">
        <v>17052</v>
      </c>
      <c r="B44" s="80" t="s">
        <v>144</v>
      </c>
      <c r="C44" s="80" t="s">
        <v>144</v>
      </c>
    </row>
    <row r="45" spans="1:3" x14ac:dyDescent="0.15">
      <c r="A45" s="82">
        <v>17013</v>
      </c>
      <c r="B45" s="80" t="s">
        <v>145</v>
      </c>
      <c r="C45" s="80" t="s">
        <v>145</v>
      </c>
    </row>
    <row r="46" spans="1:3" x14ac:dyDescent="0.15">
      <c r="A46" s="82">
        <v>17001</v>
      </c>
      <c r="B46" s="80" t="s">
        <v>146</v>
      </c>
      <c r="C46" s="80" t="s">
        <v>146</v>
      </c>
    </row>
    <row r="47" spans="1:3" x14ac:dyDescent="0.15">
      <c r="A47" s="82">
        <v>17068</v>
      </c>
      <c r="B47" s="80" t="s">
        <v>147</v>
      </c>
      <c r="C47" s="80" t="s">
        <v>147</v>
      </c>
    </row>
    <row r="48" spans="1:3" x14ac:dyDescent="0.15">
      <c r="A48" s="82">
        <v>17023</v>
      </c>
      <c r="B48" s="80" t="s">
        <v>148</v>
      </c>
      <c r="C48" s="80" t="s">
        <v>148</v>
      </c>
    </row>
    <row r="49" spans="1:3" x14ac:dyDescent="0.15">
      <c r="A49" s="82">
        <v>17064</v>
      </c>
      <c r="B49" s="80" t="s">
        <v>149</v>
      </c>
      <c r="C49" s="80" t="s">
        <v>149</v>
      </c>
    </row>
    <row r="50" spans="1:3" x14ac:dyDescent="0.15">
      <c r="A50" s="82">
        <v>17002</v>
      </c>
      <c r="B50" s="80" t="s">
        <v>150</v>
      </c>
      <c r="C50" s="80" t="s">
        <v>150</v>
      </c>
    </row>
    <row r="51" spans="1:3" x14ac:dyDescent="0.15">
      <c r="A51" s="82">
        <v>17006</v>
      </c>
      <c r="B51" s="80" t="s">
        <v>151</v>
      </c>
      <c r="C51" s="80" t="s">
        <v>151</v>
      </c>
    </row>
    <row r="52" spans="1:3" x14ac:dyDescent="0.15">
      <c r="A52" s="82">
        <v>17018</v>
      </c>
      <c r="B52" s="80" t="s">
        <v>152</v>
      </c>
      <c r="C52" s="80" t="s">
        <v>152</v>
      </c>
    </row>
    <row r="53" spans="1:3" x14ac:dyDescent="0.15">
      <c r="A53" s="82">
        <v>17009</v>
      </c>
      <c r="B53" s="80" t="s">
        <v>153</v>
      </c>
      <c r="C53" s="80" t="s">
        <v>153</v>
      </c>
    </row>
    <row r="54" spans="1:3" x14ac:dyDescent="0.15">
      <c r="A54" s="82">
        <v>17007</v>
      </c>
      <c r="B54" s="80" t="s">
        <v>154</v>
      </c>
      <c r="C54" s="80" t="s">
        <v>155</v>
      </c>
    </row>
    <row r="55" spans="1:3" x14ac:dyDescent="0.15">
      <c r="A55" s="80">
        <v>11004</v>
      </c>
      <c r="B55" s="80" t="s">
        <v>156</v>
      </c>
      <c r="C55" s="80" t="s">
        <v>157</v>
      </c>
    </row>
    <row r="56" spans="1:3" x14ac:dyDescent="0.15">
      <c r="A56" s="80">
        <v>11016</v>
      </c>
      <c r="B56" s="80" t="s">
        <v>158</v>
      </c>
      <c r="C56" s="80" t="s">
        <v>159</v>
      </c>
    </row>
    <row r="57" spans="1:3" x14ac:dyDescent="0.15">
      <c r="A57" s="80">
        <v>11044</v>
      </c>
      <c r="B57" s="80" t="s">
        <v>160</v>
      </c>
      <c r="C57" s="80" t="s">
        <v>161</v>
      </c>
    </row>
    <row r="58" spans="1:3" x14ac:dyDescent="0.15">
      <c r="A58" s="80">
        <v>11056</v>
      </c>
      <c r="B58" s="80" t="s">
        <v>162</v>
      </c>
      <c r="C58" s="80" t="s">
        <v>163</v>
      </c>
    </row>
    <row r="59" spans="1:3" x14ac:dyDescent="0.15">
      <c r="A59" s="80">
        <v>11060</v>
      </c>
      <c r="B59" s="80" t="s">
        <v>164</v>
      </c>
      <c r="C59" s="80" t="s">
        <v>165</v>
      </c>
    </row>
    <row r="60" spans="1:3" x14ac:dyDescent="0.15">
      <c r="A60" s="80">
        <v>11128</v>
      </c>
      <c r="B60" s="80" t="s">
        <v>166</v>
      </c>
      <c r="C60" s="80" t="s">
        <v>167</v>
      </c>
    </row>
    <row r="61" spans="1:3" x14ac:dyDescent="0.15">
      <c r="A61" s="80">
        <v>11152</v>
      </c>
      <c r="B61" s="80" t="s">
        <v>168</v>
      </c>
      <c r="C61" s="80" t="s">
        <v>169</v>
      </c>
    </row>
    <row r="62" spans="1:3" x14ac:dyDescent="0.15">
      <c r="A62" s="80">
        <v>11168</v>
      </c>
      <c r="B62" s="80" t="s">
        <v>170</v>
      </c>
      <c r="C62" s="80" t="s">
        <v>171</v>
      </c>
    </row>
    <row r="63" spans="1:3" x14ac:dyDescent="0.15">
      <c r="A63" s="80">
        <v>11216</v>
      </c>
      <c r="B63" s="80" t="s">
        <v>172</v>
      </c>
      <c r="C63" s="80" t="s">
        <v>173</v>
      </c>
    </row>
    <row r="64" spans="1:3" x14ac:dyDescent="0.15">
      <c r="A64" s="80">
        <v>11256</v>
      </c>
      <c r="B64" s="80" t="s">
        <v>174</v>
      </c>
      <c r="C64" s="80" t="s">
        <v>175</v>
      </c>
    </row>
    <row r="65" spans="1:3" x14ac:dyDescent="0.15">
      <c r="A65" s="80">
        <v>11264</v>
      </c>
      <c r="B65" s="80" t="s">
        <v>176</v>
      </c>
      <c r="C65" s="80" t="s">
        <v>177</v>
      </c>
    </row>
    <row r="66" spans="1:3" x14ac:dyDescent="0.15">
      <c r="A66" s="80">
        <v>11272</v>
      </c>
      <c r="B66" s="80" t="s">
        <v>178</v>
      </c>
      <c r="C66" s="80" t="s">
        <v>179</v>
      </c>
    </row>
    <row r="67" spans="1:3" x14ac:dyDescent="0.15">
      <c r="A67" s="80">
        <v>11280</v>
      </c>
      <c r="B67" s="80" t="s">
        <v>180</v>
      </c>
      <c r="C67" s="80" t="s">
        <v>181</v>
      </c>
    </row>
    <row r="68" spans="1:3" x14ac:dyDescent="0.15">
      <c r="A68" s="80">
        <v>11296</v>
      </c>
      <c r="B68" s="80" t="s">
        <v>182</v>
      </c>
      <c r="C68" s="80" t="s">
        <v>183</v>
      </c>
    </row>
    <row r="69" spans="1:3" x14ac:dyDescent="0.15">
      <c r="A69" s="80">
        <v>11424</v>
      </c>
      <c r="B69" s="80" t="s">
        <v>184</v>
      </c>
      <c r="C69" s="80" t="s">
        <v>185</v>
      </c>
    </row>
    <row r="70" spans="1:3" x14ac:dyDescent="0.15">
      <c r="A70" s="80">
        <v>11448</v>
      </c>
      <c r="B70" s="80" t="s">
        <v>186</v>
      </c>
      <c r="C70" s="80" t="s">
        <v>187</v>
      </c>
    </row>
    <row r="71" spans="1:3" x14ac:dyDescent="0.15">
      <c r="A71" s="80">
        <v>11456</v>
      </c>
      <c r="B71" s="80" t="s">
        <v>188</v>
      </c>
      <c r="C71" s="80" t="s">
        <v>189</v>
      </c>
    </row>
    <row r="72" spans="1:3" x14ac:dyDescent="0.15">
      <c r="A72" s="80">
        <v>11464</v>
      </c>
      <c r="B72" s="80" t="s">
        <v>190</v>
      </c>
      <c r="C72" s="80" t="s">
        <v>191</v>
      </c>
    </row>
    <row r="73" spans="1:3" x14ac:dyDescent="0.15">
      <c r="A73" s="80">
        <v>11484</v>
      </c>
      <c r="B73" s="80" t="s">
        <v>192</v>
      </c>
      <c r="C73" s="80" t="s">
        <v>193</v>
      </c>
    </row>
    <row r="74" spans="1:3" x14ac:dyDescent="0.15">
      <c r="A74" s="80">
        <v>11488</v>
      </c>
      <c r="B74" s="80" t="s">
        <v>194</v>
      </c>
      <c r="C74" s="80" t="s">
        <v>195</v>
      </c>
    </row>
    <row r="75" spans="1:3" x14ac:dyDescent="0.15">
      <c r="A75" s="80">
        <v>11512</v>
      </c>
      <c r="B75" s="80" t="s">
        <v>196</v>
      </c>
      <c r="C75" s="80" t="s">
        <v>197</v>
      </c>
    </row>
    <row r="76" spans="1:3" x14ac:dyDescent="0.15">
      <c r="A76" s="80">
        <v>11520</v>
      </c>
      <c r="B76" s="80" t="s">
        <v>198</v>
      </c>
      <c r="C76" s="80" t="s">
        <v>199</v>
      </c>
    </row>
    <row r="77" spans="1:3" x14ac:dyDescent="0.15">
      <c r="A77" s="80">
        <v>11544</v>
      </c>
      <c r="B77" s="80" t="s">
        <v>200</v>
      </c>
      <c r="C77" s="80" t="s">
        <v>201</v>
      </c>
    </row>
    <row r="78" spans="1:3" x14ac:dyDescent="0.15">
      <c r="A78" s="80">
        <v>11560</v>
      </c>
      <c r="B78" s="80" t="s">
        <v>202</v>
      </c>
      <c r="C78" s="80" t="s">
        <v>203</v>
      </c>
    </row>
    <row r="79" spans="1:3" x14ac:dyDescent="0.15">
      <c r="A79" s="80">
        <v>11616</v>
      </c>
      <c r="B79" s="80" t="s">
        <v>204</v>
      </c>
      <c r="C79" s="80" t="s">
        <v>205</v>
      </c>
    </row>
    <row r="80" spans="1:3" x14ac:dyDescent="0.15">
      <c r="A80" s="80">
        <v>11635</v>
      </c>
      <c r="B80" s="80" t="s">
        <v>206</v>
      </c>
      <c r="C80" s="80" t="s">
        <v>207</v>
      </c>
    </row>
    <row r="81" spans="1:3" x14ac:dyDescent="0.15">
      <c r="A81" s="80">
        <v>11638</v>
      </c>
      <c r="B81" s="80" t="s">
        <v>208</v>
      </c>
      <c r="C81" s="80" t="s">
        <v>209</v>
      </c>
    </row>
    <row r="82" spans="1:3" x14ac:dyDescent="0.15">
      <c r="A82" s="80">
        <v>11646</v>
      </c>
      <c r="B82" s="80" t="s">
        <v>210</v>
      </c>
      <c r="C82" s="80" t="s">
        <v>211</v>
      </c>
    </row>
    <row r="83" spans="1:3" x14ac:dyDescent="0.15">
      <c r="A83" s="80">
        <v>11690</v>
      </c>
      <c r="B83" s="80" t="s">
        <v>212</v>
      </c>
      <c r="C83" s="80" t="s">
        <v>213</v>
      </c>
    </row>
    <row r="84" spans="1:3" x14ac:dyDescent="0.15">
      <c r="A84" s="80">
        <v>11696</v>
      </c>
      <c r="B84" s="80" t="s">
        <v>214</v>
      </c>
      <c r="C84" s="80" t="s">
        <v>215</v>
      </c>
    </row>
    <row r="85" spans="1:3" x14ac:dyDescent="0.15">
      <c r="A85" s="80">
        <v>11714</v>
      </c>
      <c r="B85" s="80" t="s">
        <v>216</v>
      </c>
      <c r="C85" s="80" t="s">
        <v>217</v>
      </c>
    </row>
    <row r="86" spans="1:3" x14ac:dyDescent="0.15">
      <c r="A86" s="80">
        <v>11717</v>
      </c>
      <c r="B86" s="80" t="s">
        <v>218</v>
      </c>
      <c r="C86" s="80" t="s">
        <v>219</v>
      </c>
    </row>
    <row r="87" spans="1:3" x14ac:dyDescent="0.15">
      <c r="A87" s="80">
        <v>11727</v>
      </c>
      <c r="B87" s="80" t="s">
        <v>220</v>
      </c>
      <c r="C87" s="80" t="s">
        <v>221</v>
      </c>
    </row>
    <row r="88" spans="1:3" x14ac:dyDescent="0.15">
      <c r="A88" s="80">
        <v>11736</v>
      </c>
      <c r="B88" s="80" t="s">
        <v>222</v>
      </c>
      <c r="C88" s="80" t="s">
        <v>223</v>
      </c>
    </row>
    <row r="89" spans="1:3" x14ac:dyDescent="0.15">
      <c r="A89" s="80">
        <v>11745</v>
      </c>
      <c r="B89" s="80" t="s">
        <v>224</v>
      </c>
      <c r="C89" s="80" t="s">
        <v>225</v>
      </c>
    </row>
    <row r="90" spans="1:3" x14ac:dyDescent="0.15">
      <c r="A90" s="80">
        <v>11746</v>
      </c>
      <c r="B90" s="80" t="s">
        <v>226</v>
      </c>
      <c r="C90" s="80" t="s">
        <v>227</v>
      </c>
    </row>
    <row r="91" spans="1:3" x14ac:dyDescent="0.15">
      <c r="A91" s="80">
        <v>11784</v>
      </c>
      <c r="B91" s="80" t="s">
        <v>228</v>
      </c>
      <c r="C91" s="80" t="s">
        <v>229</v>
      </c>
    </row>
    <row r="92" spans="1:3" x14ac:dyDescent="0.15">
      <c r="A92" s="80">
        <v>11788</v>
      </c>
      <c r="B92" s="80" t="s">
        <v>230</v>
      </c>
      <c r="C92" s="80" t="s">
        <v>231</v>
      </c>
    </row>
    <row r="93" spans="1:3" x14ac:dyDescent="0.15">
      <c r="A93" s="80">
        <v>11792</v>
      </c>
      <c r="B93" s="80" t="s">
        <v>232</v>
      </c>
      <c r="C93" s="80" t="s">
        <v>233</v>
      </c>
    </row>
    <row r="94" spans="1:3" x14ac:dyDescent="0.15">
      <c r="A94" s="80">
        <v>11840</v>
      </c>
      <c r="B94" s="80" t="s">
        <v>234</v>
      </c>
      <c r="C94" s="80" t="s">
        <v>235</v>
      </c>
    </row>
    <row r="95" spans="1:3" x14ac:dyDescent="0.15">
      <c r="A95" s="80">
        <v>12000</v>
      </c>
      <c r="B95" s="80" t="s">
        <v>236</v>
      </c>
      <c r="C95" s="80" t="s">
        <v>237</v>
      </c>
    </row>
    <row r="96" spans="1:3" x14ac:dyDescent="0.15">
      <c r="A96" s="80">
        <v>12016</v>
      </c>
      <c r="B96" s="80" t="s">
        <v>238</v>
      </c>
      <c r="C96" s="80" t="s">
        <v>239</v>
      </c>
    </row>
    <row r="97" spans="1:3" x14ac:dyDescent="0.15">
      <c r="A97" s="80">
        <v>12024</v>
      </c>
      <c r="B97" s="80" t="s">
        <v>240</v>
      </c>
      <c r="C97" s="80" t="s">
        <v>241</v>
      </c>
    </row>
    <row r="98" spans="1:3" x14ac:dyDescent="0.15">
      <c r="A98" s="80">
        <v>12057</v>
      </c>
      <c r="B98" s="80" t="s">
        <v>242</v>
      </c>
      <c r="C98" s="80" t="s">
        <v>243</v>
      </c>
    </row>
    <row r="99" spans="1:3" x14ac:dyDescent="0.15">
      <c r="A99" s="80">
        <v>12072</v>
      </c>
      <c r="B99" s="80" t="s">
        <v>244</v>
      </c>
      <c r="C99" s="80" t="s">
        <v>245</v>
      </c>
    </row>
    <row r="100" spans="1:3" x14ac:dyDescent="0.15">
      <c r="A100" s="80">
        <v>12136</v>
      </c>
      <c r="B100" s="80" t="s">
        <v>246</v>
      </c>
      <c r="C100" s="80" t="s">
        <v>247</v>
      </c>
    </row>
    <row r="101" spans="1:3" x14ac:dyDescent="0.15">
      <c r="A101" s="80">
        <v>12176</v>
      </c>
      <c r="B101" s="80" t="s">
        <v>248</v>
      </c>
      <c r="C101" s="80" t="s">
        <v>249</v>
      </c>
    </row>
    <row r="102" spans="1:3" x14ac:dyDescent="0.15">
      <c r="A102" s="80">
        <v>12208</v>
      </c>
      <c r="B102" s="80" t="s">
        <v>250</v>
      </c>
      <c r="C102" s="80" t="s">
        <v>251</v>
      </c>
    </row>
    <row r="103" spans="1:3" x14ac:dyDescent="0.15">
      <c r="A103" s="80">
        <v>12216</v>
      </c>
      <c r="B103" s="80" t="s">
        <v>252</v>
      </c>
      <c r="C103" s="80" t="s">
        <v>253</v>
      </c>
    </row>
    <row r="104" spans="1:3" x14ac:dyDescent="0.15">
      <c r="A104" s="80">
        <v>12240</v>
      </c>
      <c r="B104" s="80" t="s">
        <v>254</v>
      </c>
      <c r="C104" s="80" t="s">
        <v>255</v>
      </c>
    </row>
    <row r="105" spans="1:3" x14ac:dyDescent="0.15">
      <c r="A105" s="80">
        <v>12248</v>
      </c>
      <c r="B105" s="80" t="s">
        <v>256</v>
      </c>
      <c r="C105" s="80" t="s">
        <v>257</v>
      </c>
    </row>
    <row r="106" spans="1:3" x14ac:dyDescent="0.15">
      <c r="A106" s="80">
        <v>12288</v>
      </c>
      <c r="B106" s="80" t="s">
        <v>258</v>
      </c>
      <c r="C106" s="80" t="s">
        <v>259</v>
      </c>
    </row>
    <row r="107" spans="1:3" x14ac:dyDescent="0.15">
      <c r="A107" s="80">
        <v>12296</v>
      </c>
      <c r="B107" s="80" t="s">
        <v>260</v>
      </c>
      <c r="C107" s="80" t="s">
        <v>261</v>
      </c>
    </row>
    <row r="108" spans="1:3" x14ac:dyDescent="0.15">
      <c r="A108" s="80">
        <v>12320</v>
      </c>
      <c r="B108" s="80" t="s">
        <v>262</v>
      </c>
      <c r="C108" s="80" t="s">
        <v>263</v>
      </c>
    </row>
    <row r="109" spans="1:3" x14ac:dyDescent="0.15">
      <c r="A109" s="80">
        <v>12328</v>
      </c>
      <c r="B109" s="80" t="s">
        <v>264</v>
      </c>
      <c r="C109" s="80" t="s">
        <v>265</v>
      </c>
    </row>
    <row r="110" spans="1:3" x14ac:dyDescent="0.15">
      <c r="A110" s="80">
        <v>12330</v>
      </c>
      <c r="B110" s="80" t="s">
        <v>266</v>
      </c>
      <c r="C110" s="80" t="s">
        <v>267</v>
      </c>
    </row>
    <row r="111" spans="1:3" x14ac:dyDescent="0.15">
      <c r="A111" s="80">
        <v>12336</v>
      </c>
      <c r="B111" s="80" t="s">
        <v>268</v>
      </c>
      <c r="C111" s="80" t="s">
        <v>269</v>
      </c>
    </row>
    <row r="112" spans="1:3" x14ac:dyDescent="0.15">
      <c r="A112" s="80">
        <v>12368</v>
      </c>
      <c r="B112" s="80" t="s">
        <v>270</v>
      </c>
      <c r="C112" s="80" t="s">
        <v>271</v>
      </c>
    </row>
    <row r="113" spans="1:3" x14ac:dyDescent="0.15">
      <c r="A113" s="80">
        <v>12400</v>
      </c>
      <c r="B113" s="80" t="s">
        <v>272</v>
      </c>
      <c r="C113" s="80" t="s">
        <v>273</v>
      </c>
    </row>
    <row r="114" spans="1:3" x14ac:dyDescent="0.15">
      <c r="A114" s="80">
        <v>12410</v>
      </c>
      <c r="B114" s="80" t="s">
        <v>274</v>
      </c>
      <c r="C114" s="80" t="s">
        <v>275</v>
      </c>
    </row>
    <row r="115" spans="1:3" x14ac:dyDescent="0.15">
      <c r="A115" s="80">
        <v>12416</v>
      </c>
      <c r="B115" s="80" t="s">
        <v>276</v>
      </c>
      <c r="C115" s="80" t="s">
        <v>277</v>
      </c>
    </row>
    <row r="116" spans="1:3" x14ac:dyDescent="0.15">
      <c r="A116" s="80">
        <v>12428</v>
      </c>
      <c r="B116" s="80" t="s">
        <v>278</v>
      </c>
      <c r="C116" s="80" t="s">
        <v>279</v>
      </c>
    </row>
    <row r="117" spans="1:3" x14ac:dyDescent="0.15">
      <c r="A117" s="80">
        <v>12432</v>
      </c>
      <c r="B117" s="80" t="s">
        <v>280</v>
      </c>
      <c r="C117" s="80" t="s">
        <v>281</v>
      </c>
    </row>
    <row r="118" spans="1:3" x14ac:dyDescent="0.15">
      <c r="A118" s="80">
        <v>12464</v>
      </c>
      <c r="B118" s="80" t="s">
        <v>282</v>
      </c>
      <c r="C118" s="80" t="s">
        <v>283</v>
      </c>
    </row>
    <row r="119" spans="1:3" x14ac:dyDescent="0.15">
      <c r="A119" s="80">
        <v>12479</v>
      </c>
      <c r="B119" s="80" t="s">
        <v>284</v>
      </c>
      <c r="C119" s="80" t="s">
        <v>285</v>
      </c>
    </row>
    <row r="120" spans="1:3" x14ac:dyDescent="0.15">
      <c r="A120" s="80">
        <v>12544</v>
      </c>
      <c r="B120" s="80" t="s">
        <v>286</v>
      </c>
      <c r="C120" s="80" t="s">
        <v>287</v>
      </c>
    </row>
    <row r="121" spans="1:3" x14ac:dyDescent="0.15">
      <c r="A121" s="80">
        <v>12560</v>
      </c>
      <c r="B121" s="80" t="s">
        <v>288</v>
      </c>
      <c r="C121" s="80" t="s">
        <v>289</v>
      </c>
    </row>
    <row r="122" spans="1:3" x14ac:dyDescent="0.15">
      <c r="A122" s="80">
        <v>12564</v>
      </c>
      <c r="B122" s="80" t="s">
        <v>290</v>
      </c>
      <c r="C122" s="80" t="s">
        <v>291</v>
      </c>
    </row>
    <row r="123" spans="1:3" x14ac:dyDescent="0.15">
      <c r="A123" s="80">
        <v>12616</v>
      </c>
      <c r="B123" s="80" t="s">
        <v>292</v>
      </c>
      <c r="C123" s="80" t="s">
        <v>293</v>
      </c>
    </row>
    <row r="124" spans="1:3" x14ac:dyDescent="0.15">
      <c r="A124" s="80">
        <v>12632</v>
      </c>
      <c r="B124" s="80" t="s">
        <v>294</v>
      </c>
      <c r="C124" s="80" t="s">
        <v>295</v>
      </c>
    </row>
    <row r="125" spans="1:3" x14ac:dyDescent="0.15">
      <c r="A125" s="80">
        <v>12664</v>
      </c>
      <c r="B125" s="80" t="s">
        <v>296</v>
      </c>
      <c r="C125" s="80" t="s">
        <v>297</v>
      </c>
    </row>
    <row r="126" spans="1:3" x14ac:dyDescent="0.15">
      <c r="A126" s="80">
        <v>12672</v>
      </c>
      <c r="B126" s="80" t="s">
        <v>298</v>
      </c>
      <c r="C126" s="80" t="s">
        <v>299</v>
      </c>
    </row>
    <row r="127" spans="1:3" x14ac:dyDescent="0.15">
      <c r="A127" s="80">
        <v>12696</v>
      </c>
      <c r="B127" s="80" t="s">
        <v>300</v>
      </c>
      <c r="C127" s="80" t="s">
        <v>301</v>
      </c>
    </row>
    <row r="128" spans="1:3" x14ac:dyDescent="0.15">
      <c r="A128" s="80">
        <v>12704</v>
      </c>
      <c r="B128" s="80" t="s">
        <v>302</v>
      </c>
      <c r="C128" s="80" t="s">
        <v>303</v>
      </c>
    </row>
    <row r="129" spans="1:3" x14ac:dyDescent="0.15">
      <c r="A129" s="80">
        <v>12712</v>
      </c>
      <c r="B129" s="80" t="s">
        <v>304</v>
      </c>
      <c r="C129" s="80" t="s">
        <v>305</v>
      </c>
    </row>
    <row r="130" spans="1:3" x14ac:dyDescent="0.15">
      <c r="A130" s="80">
        <v>12724</v>
      </c>
      <c r="B130" s="80" t="s">
        <v>306</v>
      </c>
      <c r="C130" s="80" t="s">
        <v>307</v>
      </c>
    </row>
    <row r="131" spans="1:3" x14ac:dyDescent="0.15">
      <c r="A131" s="80">
        <v>12728</v>
      </c>
      <c r="B131" s="80" t="s">
        <v>308</v>
      </c>
      <c r="C131" s="80" t="s">
        <v>309</v>
      </c>
    </row>
    <row r="132" spans="1:3" x14ac:dyDescent="0.15">
      <c r="A132" s="80">
        <v>12784</v>
      </c>
      <c r="B132" s="80" t="s">
        <v>310</v>
      </c>
      <c r="C132" s="80" t="s">
        <v>311</v>
      </c>
    </row>
    <row r="133" spans="1:3" x14ac:dyDescent="0.15">
      <c r="A133" s="80">
        <v>12792</v>
      </c>
      <c r="B133" s="80" t="s">
        <v>312</v>
      </c>
      <c r="C133" s="80" t="s">
        <v>313</v>
      </c>
    </row>
    <row r="134" spans="1:3" x14ac:dyDescent="0.15">
      <c r="A134" s="80">
        <v>12795</v>
      </c>
      <c r="B134" s="80" t="s">
        <v>314</v>
      </c>
      <c r="C134" s="80" t="s">
        <v>315</v>
      </c>
    </row>
    <row r="135" spans="1:3" x14ac:dyDescent="0.15">
      <c r="A135" s="80">
        <v>12800</v>
      </c>
      <c r="B135" s="80" t="s">
        <v>316</v>
      </c>
      <c r="C135" s="80" t="s">
        <v>317</v>
      </c>
    </row>
    <row r="136" spans="1:3" x14ac:dyDescent="0.15">
      <c r="A136" s="80">
        <v>12848</v>
      </c>
      <c r="B136" s="80" t="s">
        <v>318</v>
      </c>
      <c r="C136" s="80" t="s">
        <v>319</v>
      </c>
    </row>
    <row r="137" spans="1:3" x14ac:dyDescent="0.15">
      <c r="A137" s="80">
        <v>12864</v>
      </c>
      <c r="B137" s="80" t="s">
        <v>320</v>
      </c>
      <c r="C137" s="80" t="s">
        <v>321</v>
      </c>
    </row>
    <row r="138" spans="1:3" x14ac:dyDescent="0.15">
      <c r="A138" s="80">
        <v>12888</v>
      </c>
      <c r="B138" s="80" t="s">
        <v>322</v>
      </c>
      <c r="C138" s="80" t="s">
        <v>323</v>
      </c>
    </row>
    <row r="139" spans="1:3" x14ac:dyDescent="0.15">
      <c r="A139" s="80">
        <v>12896</v>
      </c>
      <c r="B139" s="80" t="s">
        <v>324</v>
      </c>
      <c r="C139" s="80" t="s">
        <v>325</v>
      </c>
    </row>
    <row r="140" spans="1:3" x14ac:dyDescent="0.15">
      <c r="A140" s="80">
        <v>13004</v>
      </c>
      <c r="B140" s="80" t="s">
        <v>326</v>
      </c>
      <c r="C140" s="80" t="s">
        <v>327</v>
      </c>
    </row>
    <row r="141" spans="1:3" x14ac:dyDescent="0.15">
      <c r="A141" s="80">
        <v>13005</v>
      </c>
      <c r="B141" s="80" t="s">
        <v>109</v>
      </c>
      <c r="C141" s="80" t="s">
        <v>109</v>
      </c>
    </row>
    <row r="142" spans="1:3" x14ac:dyDescent="0.15">
      <c r="A142" s="80">
        <v>15501</v>
      </c>
      <c r="B142" s="80" t="s">
        <v>328</v>
      </c>
      <c r="C142" s="80" t="s">
        <v>329</v>
      </c>
    </row>
  </sheetData>
  <phoneticPr fontId="3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ユーザ管理アプリ</vt:lpstr>
      <vt:lpstr>BT-53</vt:lpstr>
      <vt:lpstr>コードM</vt:lpstr>
      <vt:lpstr>'BT-53'!Print_Area</vt:lpstr>
      <vt:lpstr>削除</vt:lpstr>
      <vt:lpstr>追加</vt:lpstr>
      <vt:lpstr>追加削除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2025-05-01T01:25:57Z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2022-07-12T22:47:24Z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2025-02-28T12:24:38Z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