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fileSharing readOnlyRecommended="1"/>
  <workbookPr filterPrivacy="1" codeName="ThisWorkbook" defaultThemeVersion="124226"/>
  <xr:revisionPtr revIDLastSave="0" documentId="13_ncr:1_{6B9AB37E-FA9B-4B13-AA09-6F0A74B54C27}" xr6:coauthVersionLast="47" xr6:coauthVersionMax="47" xr10:uidLastSave="{00000000-0000-0000-0000-000000000000}"/>
  <bookViews>
    <workbookView xWindow="13515" yWindow="1095" windowWidth="16365" windowHeight="14310" firstSheet="1" activeTab="1" xr2:uid="{00000000-000D-0000-FFFF-FFFF00000000}"/>
  </bookViews>
  <sheets>
    <sheet name="ユーザ管理アプリ" sheetId="4" state="hidden" r:id="rId1"/>
    <sheet name="DT-14" sheetId="2" r:id="rId2"/>
    <sheet name="コードM" sheetId="5" state="hidden" r:id="rId3"/>
  </sheets>
  <definedNames>
    <definedName name="_xlnm._FilterDatabase" localSheetId="1" hidden="1">'DT-14'!#REF!</definedName>
    <definedName name="_xlnm._FilterDatabase" localSheetId="2" hidden="1">コードM!$B$1:$E$1</definedName>
    <definedName name="_xlnm.Print_Area" localSheetId="1">'DT-14'!$A$1:$AL$68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4" l="1"/>
  <c r="R4" i="4"/>
  <c r="R5" i="4"/>
  <c r="R6" i="4"/>
  <c r="R7" i="4"/>
  <c r="R8" i="4"/>
  <c r="R9" i="4"/>
  <c r="R10" i="4"/>
  <c r="R11" i="4"/>
  <c r="R2" i="4"/>
  <c r="A3" i="4"/>
  <c r="B3" i="4"/>
  <c r="C3" i="4"/>
  <c r="H3" i="4"/>
  <c r="I3" i="4"/>
  <c r="J3" i="4"/>
  <c r="K3" i="4"/>
  <c r="L3" i="4"/>
  <c r="M3" i="4"/>
  <c r="N3" i="4"/>
  <c r="O3" i="4"/>
  <c r="P3" i="4"/>
  <c r="Q3" i="4"/>
  <c r="T3" i="4"/>
  <c r="U3" i="4"/>
  <c r="V3" i="4"/>
  <c r="W3" i="4"/>
  <c r="Z3" i="4"/>
  <c r="AA3" i="4"/>
  <c r="AB3" i="4"/>
  <c r="AC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4" i="4"/>
  <c r="B4" i="4"/>
  <c r="C4" i="4"/>
  <c r="H4" i="4"/>
  <c r="I4" i="4"/>
  <c r="J4" i="4"/>
  <c r="K4" i="4"/>
  <c r="L4" i="4"/>
  <c r="M4" i="4"/>
  <c r="N4" i="4"/>
  <c r="O4" i="4"/>
  <c r="P4" i="4"/>
  <c r="Q4" i="4"/>
  <c r="T4" i="4"/>
  <c r="U4" i="4"/>
  <c r="V4" i="4"/>
  <c r="W4" i="4"/>
  <c r="Z4" i="4"/>
  <c r="AA4" i="4"/>
  <c r="AB4" i="4"/>
  <c r="AC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5" i="4"/>
  <c r="B5" i="4"/>
  <c r="C5" i="4"/>
  <c r="H5" i="4"/>
  <c r="I5" i="4"/>
  <c r="J5" i="4"/>
  <c r="K5" i="4"/>
  <c r="L5" i="4"/>
  <c r="M5" i="4"/>
  <c r="N5" i="4"/>
  <c r="O5" i="4"/>
  <c r="P5" i="4"/>
  <c r="Q5" i="4"/>
  <c r="T5" i="4"/>
  <c r="U5" i="4"/>
  <c r="V5" i="4"/>
  <c r="W5" i="4"/>
  <c r="Z5" i="4"/>
  <c r="AA5" i="4"/>
  <c r="AB5" i="4"/>
  <c r="AC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6" i="4"/>
  <c r="B6" i="4"/>
  <c r="C6" i="4"/>
  <c r="H6" i="4"/>
  <c r="I6" i="4"/>
  <c r="J6" i="4"/>
  <c r="K6" i="4"/>
  <c r="L6" i="4"/>
  <c r="M6" i="4"/>
  <c r="N6" i="4"/>
  <c r="O6" i="4"/>
  <c r="P6" i="4"/>
  <c r="Q6" i="4"/>
  <c r="T6" i="4"/>
  <c r="U6" i="4"/>
  <c r="V6" i="4"/>
  <c r="W6" i="4"/>
  <c r="Z6" i="4"/>
  <c r="AA6" i="4"/>
  <c r="AB6" i="4"/>
  <c r="AC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7" i="4"/>
  <c r="B7" i="4"/>
  <c r="C7" i="4"/>
  <c r="H7" i="4"/>
  <c r="I7" i="4"/>
  <c r="J7" i="4"/>
  <c r="K7" i="4"/>
  <c r="L7" i="4"/>
  <c r="M7" i="4"/>
  <c r="N7" i="4"/>
  <c r="O7" i="4"/>
  <c r="P7" i="4"/>
  <c r="Q7" i="4"/>
  <c r="T7" i="4"/>
  <c r="U7" i="4"/>
  <c r="V7" i="4"/>
  <c r="W7" i="4"/>
  <c r="Z7" i="4"/>
  <c r="AA7" i="4"/>
  <c r="AB7" i="4"/>
  <c r="AC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8" i="4"/>
  <c r="B8" i="4"/>
  <c r="C8" i="4"/>
  <c r="H8" i="4"/>
  <c r="I8" i="4"/>
  <c r="J8" i="4"/>
  <c r="K8" i="4"/>
  <c r="L8" i="4"/>
  <c r="M8" i="4"/>
  <c r="N8" i="4"/>
  <c r="O8" i="4"/>
  <c r="P8" i="4"/>
  <c r="Q8" i="4"/>
  <c r="T8" i="4"/>
  <c r="U8" i="4"/>
  <c r="V8" i="4"/>
  <c r="W8" i="4"/>
  <c r="Z8" i="4"/>
  <c r="AA8" i="4"/>
  <c r="AB8" i="4"/>
  <c r="AC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9" i="4"/>
  <c r="B9" i="4"/>
  <c r="C9" i="4"/>
  <c r="H9" i="4"/>
  <c r="I9" i="4"/>
  <c r="J9" i="4"/>
  <c r="K9" i="4"/>
  <c r="L9" i="4"/>
  <c r="M9" i="4"/>
  <c r="N9" i="4"/>
  <c r="O9" i="4"/>
  <c r="P9" i="4"/>
  <c r="Q9" i="4"/>
  <c r="T9" i="4"/>
  <c r="U9" i="4"/>
  <c r="V9" i="4"/>
  <c r="W9" i="4"/>
  <c r="Z9" i="4"/>
  <c r="AA9" i="4"/>
  <c r="AB9" i="4"/>
  <c r="AC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10" i="4"/>
  <c r="B10" i="4"/>
  <c r="C10" i="4"/>
  <c r="H10" i="4"/>
  <c r="I10" i="4"/>
  <c r="J10" i="4"/>
  <c r="K10" i="4"/>
  <c r="L10" i="4"/>
  <c r="M10" i="4"/>
  <c r="N10" i="4"/>
  <c r="O10" i="4"/>
  <c r="P10" i="4"/>
  <c r="Q10" i="4"/>
  <c r="T10" i="4"/>
  <c r="U10" i="4"/>
  <c r="V10" i="4"/>
  <c r="W10" i="4"/>
  <c r="Z10" i="4"/>
  <c r="AA10" i="4"/>
  <c r="AB10" i="4"/>
  <c r="AC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11" i="4"/>
  <c r="B11" i="4"/>
  <c r="C11" i="4"/>
  <c r="H11" i="4"/>
  <c r="I11" i="4"/>
  <c r="J11" i="4"/>
  <c r="K11" i="4"/>
  <c r="L11" i="4"/>
  <c r="M11" i="4"/>
  <c r="N11" i="4"/>
  <c r="O11" i="4"/>
  <c r="P11" i="4"/>
  <c r="Q11" i="4"/>
  <c r="T11" i="4"/>
  <c r="U11" i="4"/>
  <c r="V11" i="4"/>
  <c r="W11" i="4"/>
  <c r="Z11" i="4"/>
  <c r="AA11" i="4"/>
  <c r="AB11" i="4"/>
  <c r="AC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C2" i="4"/>
  <c r="K2" i="4"/>
  <c r="N2" i="4"/>
  <c r="P2" i="4"/>
  <c r="O2" i="4"/>
  <c r="J2" i="4"/>
  <c r="I2" i="4"/>
  <c r="M2" i="4" l="1"/>
  <c r="V2" i="4" l="1"/>
  <c r="AY2" i="4"/>
  <c r="AX2" i="4"/>
  <c r="AW2" i="4"/>
  <c r="AV2" i="4"/>
  <c r="AU2" i="4"/>
  <c r="AS2" i="4"/>
  <c r="AT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C2" i="4"/>
  <c r="AA2" i="4"/>
  <c r="Z2" i="4"/>
  <c r="W2" i="4"/>
  <c r="U2" i="4"/>
  <c r="T2" i="4"/>
  <c r="Q2" i="4"/>
  <c r="L2" i="4"/>
  <c r="H2" i="4"/>
  <c r="X11" i="4" l="1"/>
  <c r="X10" i="4"/>
  <c r="X9" i="4"/>
  <c r="X8" i="4"/>
  <c r="X7" i="4"/>
  <c r="X6" i="4"/>
  <c r="X5" i="4"/>
  <c r="X4" i="4"/>
  <c r="X3" i="4"/>
  <c r="B2" i="4"/>
  <c r="A2" i="4"/>
  <c r="AB2" i="4"/>
  <c r="X2" i="4"/>
</calcChain>
</file>

<file path=xl/sharedStrings.xml><?xml version="1.0" encoding="utf-8"?>
<sst xmlns="http://schemas.openxmlformats.org/spreadsheetml/2006/main" count="368" uniqueCount="314">
  <si>
    <t>申込日</t>
    <rPh sb="0" eb="2">
      <t>モウシコミ</t>
    </rPh>
    <rPh sb="2" eb="3">
      <t>ビ</t>
    </rPh>
    <phoneticPr fontId="3"/>
  </si>
  <si>
    <t>氏名</t>
    <rPh sb="0" eb="2">
      <t>シメイ</t>
    </rPh>
    <phoneticPr fontId="3"/>
  </si>
  <si>
    <t>メールアドレス</t>
    <phoneticPr fontId="3"/>
  </si>
  <si>
    <t>個人情報の取扱いについて同意する</t>
    <phoneticPr fontId="3"/>
  </si>
  <si>
    <t>https://www.jpx.co.jp/corporate/governance/security/personal-information/</t>
    <phoneticPr fontId="3"/>
  </si>
  <si>
    <t>* 記入いただいた個人情報等は、CONNEQTORに係る各種ご連絡等の運営業務のために利用し、他の目的のために利用しません。</t>
    <phoneticPr fontId="3"/>
  </si>
  <si>
    <t>* 日本取引所グループの個人情報の取扱いについては、下記のウェブサイトをご参照ください。</t>
    <phoneticPr fontId="3"/>
  </si>
  <si>
    <t>CONNEQTOR ユーザー追加・削除申込書</t>
    <rPh sb="14" eb="16">
      <t>ツイカ</t>
    </rPh>
    <rPh sb="17" eb="19">
      <t>サクジョ</t>
    </rPh>
    <phoneticPr fontId="3"/>
  </si>
  <si>
    <t>デモ環境のみ登録中</t>
    <rPh sb="2" eb="4">
      <t>カンキョウ</t>
    </rPh>
    <rPh sb="6" eb="8">
      <t>トウロク</t>
    </rPh>
    <rPh sb="8" eb="9">
      <t>チュウ</t>
    </rPh>
    <phoneticPr fontId="3"/>
  </si>
  <si>
    <t>追加／
削除</t>
    <rPh sb="0" eb="2">
      <t>ツイカ</t>
    </rPh>
    <rPh sb="4" eb="6">
      <t>サクジョ</t>
    </rPh>
    <phoneticPr fontId="3"/>
  </si>
  <si>
    <t>本番利用登録済み／本番利用登録申込中</t>
    <rPh sb="0" eb="2">
      <t>ホンバン</t>
    </rPh>
    <rPh sb="2" eb="6">
      <t>リヨウトウロク</t>
    </rPh>
    <rPh sb="6" eb="7">
      <t>ズ</t>
    </rPh>
    <rPh sb="9" eb="11">
      <t>ホンバン</t>
    </rPh>
    <rPh sb="11" eb="13">
      <t>リヨウ</t>
    </rPh>
    <rPh sb="13" eb="15">
      <t>トウロク</t>
    </rPh>
    <rPh sb="15" eb="17">
      <t>モウシコミ</t>
    </rPh>
    <rPh sb="17" eb="18">
      <t>チュウ</t>
    </rPh>
    <phoneticPr fontId="3"/>
  </si>
  <si>
    <t>区分</t>
  </si>
  <si>
    <t>ユーザ登録_ステータス</t>
    <phoneticPr fontId="18"/>
  </si>
  <si>
    <t>Stg登録_申込日付</t>
    <rPh sb="9" eb="10">
      <t>ツケ</t>
    </rPh>
    <phoneticPr fontId="18"/>
  </si>
  <si>
    <t>Stg登録_完了通知日</t>
    <phoneticPr fontId="18"/>
  </si>
  <si>
    <t>本番登録_申込日付</t>
    <rPh sb="0" eb="2">
      <t>ホンバン</t>
    </rPh>
    <rPh sb="7" eb="9">
      <t>ヒヅケ</t>
    </rPh>
    <phoneticPr fontId="18"/>
  </si>
  <si>
    <t>本番登録_完了通知日</t>
  </si>
  <si>
    <t>ユーザ登録_疑似組織・代表者F</t>
    <phoneticPr fontId="18"/>
  </si>
  <si>
    <t>組織・代表者_ユーザ種別</t>
    <phoneticPr fontId="18"/>
  </si>
  <si>
    <t>組織・代表者_組織名</t>
    <rPh sb="7" eb="9">
      <t>ソシキ</t>
    </rPh>
    <phoneticPr fontId="18"/>
  </si>
  <si>
    <t>組織・代表者_組織名（英名）</t>
    <rPh sb="7" eb="9">
      <t>ソシキ</t>
    </rPh>
    <phoneticPr fontId="18"/>
  </si>
  <si>
    <t>組織・代表者_コード</t>
  </si>
  <si>
    <t>組織・代表者_自己/委託</t>
  </si>
  <si>
    <t>組織・代表者_部署名</t>
    <phoneticPr fontId="18"/>
  </si>
  <si>
    <t>組織・代表者_氏名</t>
  </si>
  <si>
    <t>組織・代表者_電話番号</t>
    <phoneticPr fontId="18"/>
  </si>
  <si>
    <t>組織・代表者_e-mail</t>
    <phoneticPr fontId="18"/>
  </si>
  <si>
    <t>組織・代表者_承認機能</t>
    <rPh sb="7" eb="11">
      <t>ショウニンキノウ</t>
    </rPh>
    <phoneticPr fontId="18"/>
  </si>
  <si>
    <t>組織・代表者_投資家機能</t>
    <rPh sb="7" eb="12">
      <t>トウシカキノウ</t>
    </rPh>
    <phoneticPr fontId="18"/>
  </si>
  <si>
    <t>ユーザ登録_疑似ユーザF</t>
    <rPh sb="6" eb="8">
      <t>ギジ</t>
    </rPh>
    <phoneticPr fontId="18"/>
  </si>
  <si>
    <t>ユーザ登録_アカウント権限</t>
  </si>
  <si>
    <t>ユーザ登録_氏</t>
    <phoneticPr fontId="18"/>
  </si>
  <si>
    <t>ユーザ登録_名</t>
    <phoneticPr fontId="18"/>
  </si>
  <si>
    <t>ユーザ登録_e-mail</t>
  </si>
  <si>
    <t>ユーザ登録_ログインID</t>
  </si>
  <si>
    <t>ユーザ登録_パスワード</t>
  </si>
  <si>
    <t>ユーザ登録_MFA有無</t>
  </si>
  <si>
    <t>ユーザ登録_２段階認証電話番号</t>
  </si>
  <si>
    <t>ユーザ登録_電話番号(登録形式)</t>
  </si>
  <si>
    <t>API利用条件_固定IPアドレス</t>
  </si>
  <si>
    <t>ADB2C_object id</t>
  </si>
  <si>
    <t>APIM_APIM-User-Key</t>
  </si>
  <si>
    <t>Stg_SubscriptionnKey</t>
  </si>
  <si>
    <t>Prd_SubscriptionnKey</t>
  </si>
  <si>
    <t>Prd_取引可能決済日</t>
  </si>
  <si>
    <t>接続情報_投資家側</t>
  </si>
  <si>
    <t>接続情報_MM側</t>
    <phoneticPr fontId="18"/>
  </si>
  <si>
    <t>接続情報_接続方式</t>
  </si>
  <si>
    <t>Stg_通信パス名</t>
  </si>
  <si>
    <t>Stg_IPアドレス</t>
  </si>
  <si>
    <t>Stg_ポート番号</t>
  </si>
  <si>
    <t>Stg_CompID</t>
  </si>
  <si>
    <t>Stg_仮想サーバ</t>
  </si>
  <si>
    <t>Prd_通信パス名</t>
  </si>
  <si>
    <t>Prd_IPアドレス</t>
  </si>
  <si>
    <t>Prd_IPアドレス（予備１）</t>
  </si>
  <si>
    <t>Prd_IPアドレス（予備２）</t>
  </si>
  <si>
    <t>Prd_ポート番号</t>
  </si>
  <si>
    <t>Prd_ポート番号（予備１）</t>
  </si>
  <si>
    <t>Prd_ポート番号（予備２）</t>
  </si>
  <si>
    <t>Prd_CompID</t>
  </si>
  <si>
    <t>Prd_仮想サーバ</t>
  </si>
  <si>
    <t>1. お申し込みの代表者</t>
    <rPh sb="4" eb="5">
      <t>モウ</t>
    </rPh>
    <rPh sb="6" eb="7">
      <t>コ</t>
    </rPh>
    <rPh sb="9" eb="12">
      <t>ダイヒョウシャ</t>
    </rPh>
    <phoneticPr fontId="3"/>
  </si>
  <si>
    <t>本申込みの代表者の情報をご記入ください。お申し込みの内容について照会させていただく場合があります。</t>
    <phoneticPr fontId="3"/>
  </si>
  <si>
    <t>連絡用の電話番号</t>
    <rPh sb="0" eb="3">
      <t>レンラクヨウ</t>
    </rPh>
    <rPh sb="4" eb="8">
      <t>デンワバンゴウ</t>
    </rPh>
    <phoneticPr fontId="3"/>
  </si>
  <si>
    <t>2. 同意事項</t>
    <rPh sb="3" eb="7">
      <t>ドウイジコウ</t>
    </rPh>
    <phoneticPr fontId="3"/>
  </si>
  <si>
    <t>申込みを行うために、以下の事項に同意してください。</t>
    <phoneticPr fontId="3"/>
  </si>
  <si>
    <t>3. CONNEQTORのご登録環境についてチェックをつけてください。</t>
    <rPh sb="14" eb="16">
      <t>トウロク</t>
    </rPh>
    <rPh sb="16" eb="18">
      <t>カンキョウ</t>
    </rPh>
    <phoneticPr fontId="3"/>
  </si>
  <si>
    <t>現在のCONNEQTORのご登録状況を選択してください。</t>
    <phoneticPr fontId="3"/>
  </si>
  <si>
    <t>お問合せ・申込書のご送付先</t>
    <rPh sb="5" eb="8">
      <t>モウシコミショ</t>
    </rPh>
    <rPh sb="10" eb="12">
      <t>ソウフ</t>
    </rPh>
    <rPh sb="12" eb="13">
      <t>サキ</t>
    </rPh>
    <phoneticPr fontId="3"/>
  </si>
  <si>
    <t>東京証券取引所 株式部 CONNEQTOR係</t>
    <phoneticPr fontId="3"/>
  </si>
  <si>
    <t>メール：　　　ask-conneqtor@jpx.co.jp</t>
    <phoneticPr fontId="3"/>
  </si>
  <si>
    <t>電話番号：　　03-3666-0141（代表）</t>
    <phoneticPr fontId="3"/>
  </si>
  <si>
    <t>コード</t>
  </si>
  <si>
    <t>高速取引行為者名</t>
  </si>
  <si>
    <t>高速取引行為者名（英名）</t>
    <rPh sb="9" eb="11">
      <t>エイメイ</t>
    </rPh>
    <phoneticPr fontId="1"/>
  </si>
  <si>
    <t>AIM Algorithmic Trading Singapore Pte. Ltd.</t>
  </si>
  <si>
    <t>AlphaGrep Pte.Ltd.</t>
  </si>
  <si>
    <t>AP Capital Management (Hong Kong) Limited</t>
  </si>
  <si>
    <t>Ark International Group Pty Ltd.</t>
  </si>
  <si>
    <t>ATLANTIC TRADING LONDON LIMITED</t>
  </si>
  <si>
    <t>Barak Capital G.T. Ltd.</t>
  </si>
  <si>
    <t>BNP Paribas Arbitrage (Hong Kong) Limited</t>
  </si>
  <si>
    <t>Citadel Securities (Hong Kong) Limited</t>
  </si>
  <si>
    <t>Coral Reef Technologies Limited</t>
  </si>
  <si>
    <t>DRW Singapore Pte. Ltd.</t>
  </si>
  <si>
    <t>ESCI, Ltd.</t>
  </si>
  <si>
    <t>Fenix One Asia Pte. Ltd.</t>
  </si>
  <si>
    <t>Flow Traders B.V.</t>
  </si>
  <si>
    <t>Flow Traders Hong Kong Limited</t>
  </si>
  <si>
    <t>Geneva Ireland Financial Trading Limited</t>
  </si>
  <si>
    <t>Goldman Sachs (Asia) L.L.C.</t>
  </si>
  <si>
    <t>Grasshopper Pte.Ltd.</t>
  </si>
  <si>
    <t>Headlands Technologies LLC</t>
  </si>
  <si>
    <t>HRT SG PTE. LTD.</t>
  </si>
  <si>
    <t>IMC Pacific Pty Ltd</t>
  </si>
  <si>
    <t>Infini Capital Management Limited</t>
  </si>
  <si>
    <t>Issar Limited</t>
  </si>
  <si>
    <t>Jane Street Asia Trading Limited</t>
  </si>
  <si>
    <t>JTP Holdings Pte. Ltd.</t>
  </si>
  <si>
    <t>Liquid Capital Australia Pty Ltd</t>
  </si>
  <si>
    <t>Maven Derivatives Asia Limited</t>
  </si>
  <si>
    <t>Millennium Capital Management (Hong Kong) Limited</t>
  </si>
  <si>
    <t>Millennium Capital Management (Singapore) Pte. Ltd.</t>
  </si>
  <si>
    <t>NDH Trading Ltd</t>
  </si>
  <si>
    <t>Optiver Australia Pty Limited</t>
  </si>
  <si>
    <t>PDT Partners, LLC</t>
  </si>
  <si>
    <t>Presto Labs Pte.Ltd.</t>
  </si>
  <si>
    <t>Prime Trading, LLC</t>
  </si>
  <si>
    <t>QCM Cayman, Ltd.</t>
  </si>
  <si>
    <t>Quadeye Trading LLC</t>
  </si>
  <si>
    <t>Qube Research ＆ Technologies Hong Kong Limited</t>
  </si>
  <si>
    <t>Radix Trading Europe B.V.</t>
  </si>
  <si>
    <t>Rideau Analytics, LLLP</t>
  </si>
  <si>
    <t>SACCADE CAPITAL LIMITED</t>
  </si>
  <si>
    <t>Serenity Capital Management LLC</t>
  </si>
  <si>
    <t>SG SECURITIES (HK) LIMITED</t>
  </si>
  <si>
    <t>SQUAREPOINT OPERATIONS PRIVATE LIMITED</t>
  </si>
  <si>
    <t>SSW-Trading GmbH</t>
  </si>
  <si>
    <t>Sunrise Futures, LLC</t>
  </si>
  <si>
    <t>Susquehanna Pacific Pty Ltd</t>
  </si>
  <si>
    <t>Taki Three LLC</t>
  </si>
  <si>
    <t>Tower Research Capital (Singapore) Pte. Ltd.</t>
  </si>
  <si>
    <t>Two Sigma Securities, LLC</t>
  </si>
  <si>
    <t>Virtu Financial Singapore Pte. Ltd.</t>
  </si>
  <si>
    <t>Vivienne Court Trading Pty Ltd</t>
  </si>
  <si>
    <t>Volant Trading Asia Limited</t>
  </si>
  <si>
    <t>XTX Markets Limited</t>
  </si>
  <si>
    <t>ダルマ・キャピタル株式会社</t>
  </si>
  <si>
    <t>Dharma.Capital K.K.</t>
  </si>
  <si>
    <t>アーク証券</t>
  </si>
  <si>
    <t>ARK SECURITIES CO.,LTD.</t>
  </si>
  <si>
    <t>アイザワ証券</t>
  </si>
  <si>
    <t>AIZAWA SECURITIES CO.,LTD.</t>
  </si>
  <si>
    <t>八十二証券</t>
  </si>
  <si>
    <t>HACHIJUNI SECURITIES Co., Ltd.</t>
  </si>
  <si>
    <t>安藤証券</t>
  </si>
  <si>
    <t>Ando Securities Co.,Ltd.</t>
  </si>
  <si>
    <t>auカブコム証券</t>
  </si>
  <si>
    <t>au Kabucom Securities Co.,Ltd.</t>
  </si>
  <si>
    <t>いちよし証券</t>
  </si>
  <si>
    <t>Ichiyoshi Securities Co.,Ltd.</t>
  </si>
  <si>
    <t>リーディング証券</t>
  </si>
  <si>
    <t>Leading Securities Co.,Ltd.</t>
  </si>
  <si>
    <t>今村証券</t>
  </si>
  <si>
    <t>The Imamura Securities Co.,Ltd.</t>
  </si>
  <si>
    <t>永和証券</t>
  </si>
  <si>
    <t>Eiwa Securities Co.,Ltd.</t>
  </si>
  <si>
    <t>SBI証券</t>
  </si>
  <si>
    <t>SBI SECURITIES Co.,Ltd.</t>
  </si>
  <si>
    <t>岡安証券</t>
  </si>
  <si>
    <t>Okayasu Securities Co.,Ltd.</t>
  </si>
  <si>
    <t>岡三証券</t>
  </si>
  <si>
    <t>OKASAN SECURITIES CO.,LTD.</t>
  </si>
  <si>
    <t xml:space="preserve">岡地証券 </t>
  </si>
  <si>
    <t>OKACHI SECURITIES CO.,LTD.</t>
  </si>
  <si>
    <t>長野證券</t>
  </si>
  <si>
    <t>NAGANO SECURITIES CO.,LTD.</t>
  </si>
  <si>
    <t>木村証券</t>
  </si>
  <si>
    <t>Kimura Securities Co.,Ltd.</t>
  </si>
  <si>
    <t>エイチ・エス証券</t>
  </si>
  <si>
    <t>H.S. SECURITIES CO.,LTD.</t>
  </si>
  <si>
    <t>共和証券</t>
  </si>
  <si>
    <t>Kyowa Securities Co.,Ltd.</t>
  </si>
  <si>
    <t>極東証券</t>
  </si>
  <si>
    <t>KYOKUTO SECURITIES CO.,LTD.</t>
  </si>
  <si>
    <t>クレディ・アグリコル証券会社</t>
  </si>
  <si>
    <t>Credit Agricole Securities Asia B.V.</t>
  </si>
  <si>
    <t>あかつき証券</t>
  </si>
  <si>
    <t>Akatsuki Securities,Inc.</t>
  </si>
  <si>
    <t>光世証券</t>
  </si>
  <si>
    <t>The Kosei Securities Co.,Ltd.</t>
  </si>
  <si>
    <t>三菱UFJモルガン・スタンレー証券</t>
    <phoneticPr fontId="3"/>
  </si>
  <si>
    <t>Mitsubishi UFJ Morgan Stanley Securities Co.,Ltd.</t>
  </si>
  <si>
    <t>岩井コスモ証券</t>
  </si>
  <si>
    <t>ＩｗａｉCosmo Securities Co.,Ltd.</t>
  </si>
  <si>
    <t>ゴールドマン・サックス証券</t>
  </si>
  <si>
    <t>Goldman Sachs Japan Co.,Ltd.</t>
  </si>
  <si>
    <t>ＪＩＡ証券</t>
  </si>
  <si>
    <t>ＪＩＡ Securities Co., Ltd.</t>
  </si>
  <si>
    <t>クレディ・スイス証券</t>
  </si>
  <si>
    <t>Credit Suisse Securities (Japan) Limited</t>
  </si>
  <si>
    <t>ナティクシス日本証券</t>
  </si>
  <si>
    <t>Natixis Japan Securities Co.,Ltd.</t>
  </si>
  <si>
    <t>CLSA証券</t>
  </si>
  <si>
    <t>CLSA Securities Japan Co., Ltd.</t>
  </si>
  <si>
    <t>しんきん証券</t>
  </si>
  <si>
    <t>Shinkin Securities Co.,Ltd.</t>
  </si>
  <si>
    <t>みずほ証券</t>
  </si>
  <si>
    <t>Mizuho Securities Co.,Ltd.</t>
  </si>
  <si>
    <t>JPモルガン証券</t>
    <phoneticPr fontId="3"/>
  </si>
  <si>
    <t xml:space="preserve">JPMorgan Securities Japan Co.,Ltd. </t>
  </si>
  <si>
    <t>ジェフリーズ証券会社</t>
  </si>
  <si>
    <t>Jefferies （Japan) Limited</t>
  </si>
  <si>
    <t>GMOクリック証券</t>
  </si>
  <si>
    <t>GMO CLICK Securities,Inc.</t>
  </si>
  <si>
    <t>北洋証券</t>
  </si>
  <si>
    <t>North Pacific Securities Co.,Ltd.</t>
  </si>
  <si>
    <t>ニュース証券</t>
  </si>
  <si>
    <t>New-S Securities CO.,Ltd.</t>
  </si>
  <si>
    <t>UBS証券</t>
  </si>
  <si>
    <t>UBS Securities Japan Co., Ltd.</t>
  </si>
  <si>
    <t>SBIネオトレード証券</t>
  </si>
  <si>
    <t>SBI Neotrade Securities Co., Ltd.</t>
  </si>
  <si>
    <t>ソシエテ・ジェネラル証券</t>
  </si>
  <si>
    <t>Societe Generale Securities Japan Limited</t>
  </si>
  <si>
    <t>シティグループ証券</t>
  </si>
  <si>
    <t>Citigroup Global Markets Japan Inc.</t>
  </si>
  <si>
    <t>立花証券</t>
  </si>
  <si>
    <t>THE TACHIBANA SECURITIES CO.,LTD.</t>
  </si>
  <si>
    <t>大和証券</t>
  </si>
  <si>
    <t>Daiwa Securities Co.Ltd.</t>
  </si>
  <si>
    <t>ちばぎん証券</t>
    <phoneticPr fontId="3"/>
  </si>
  <si>
    <t>Chibagin Securities Co.,Ltd.</t>
  </si>
  <si>
    <t>むさし証券</t>
  </si>
  <si>
    <t>Musashi Securities Co.,Ltd.</t>
  </si>
  <si>
    <t>楽天証券</t>
  </si>
  <si>
    <t>Rakuten Securities,Inc.</t>
  </si>
  <si>
    <t>東海東京証券</t>
  </si>
  <si>
    <t>Tokai Tokyo Securities Co.,Ltd.</t>
  </si>
  <si>
    <t>東洋証券</t>
  </si>
  <si>
    <t>TOYO SECURITIES CO.,LTD.</t>
  </si>
  <si>
    <t>ドイツ証券</t>
  </si>
  <si>
    <t>Deutsche Securities Inc.</t>
  </si>
  <si>
    <t>内藤証券</t>
  </si>
  <si>
    <t>NAITO SECURITIES CO.,LTD.</t>
  </si>
  <si>
    <t>第四北越証券</t>
  </si>
  <si>
    <t>Daishi Hokuetsu Securities Co.,Ltd.</t>
  </si>
  <si>
    <t>ひびき証券</t>
  </si>
  <si>
    <t>Hibiki Securities Inc.</t>
  </si>
  <si>
    <t>中原証券</t>
  </si>
  <si>
    <t>The Nakahara Securities Co.,Ltd.</t>
  </si>
  <si>
    <t>フィリップ証券</t>
  </si>
  <si>
    <t>Phillip Securities Japan,Ltd.</t>
  </si>
  <si>
    <t>西村証券</t>
  </si>
  <si>
    <t>NISHIMURA SECURITIES CO.,LTD.</t>
  </si>
  <si>
    <t>三晃証券</t>
  </si>
  <si>
    <t>SANKO SECURITIES CO.,LTD.</t>
  </si>
  <si>
    <t>SMBC日興証券</t>
    <phoneticPr fontId="3"/>
  </si>
  <si>
    <t>SMBC Nikko Securities Inc.</t>
  </si>
  <si>
    <t>マネックス証券</t>
  </si>
  <si>
    <t>Monex, Inc.</t>
  </si>
  <si>
    <t>日産証券</t>
  </si>
  <si>
    <t>Nissan Securities Co., Ltd.</t>
  </si>
  <si>
    <t>証券ジャパン</t>
  </si>
  <si>
    <t>Securities Japan, Inc.</t>
  </si>
  <si>
    <t>野村證券</t>
  </si>
  <si>
    <t>Nomura Securities Co.,Ltd.</t>
    <phoneticPr fontId="3"/>
  </si>
  <si>
    <t>バークレイズ証券</t>
  </si>
  <si>
    <t>Barclays Securities Japan Limited</t>
    <phoneticPr fontId="3"/>
  </si>
  <si>
    <t>ばんせい証券</t>
  </si>
  <si>
    <t>Bansei Securities Co.,Ltd.</t>
  </si>
  <si>
    <t>ＢＮＰパリバ証券</t>
    <phoneticPr fontId="3"/>
  </si>
  <si>
    <t>BNP Paribas Securities (Japan) Limited</t>
    <phoneticPr fontId="3"/>
  </si>
  <si>
    <t>光証券</t>
  </si>
  <si>
    <t>THE HIKARI SECURITIES CO.,LTD.</t>
  </si>
  <si>
    <t>廣田証券</t>
  </si>
  <si>
    <t>HIROTA SECURITIES CO.,LTD.</t>
  </si>
  <si>
    <t>エービーエヌ・アムロ・クリアリング証券</t>
  </si>
  <si>
    <t>ABN AMRO Clearing Tokyo Co.,Ltd.</t>
    <phoneticPr fontId="3"/>
  </si>
  <si>
    <t>FFG証券</t>
  </si>
  <si>
    <t>FFG Securities Co., Ltd.</t>
  </si>
  <si>
    <t>松井証券</t>
  </si>
  <si>
    <t>MATSUI SECURITIES CO.,LTD.</t>
  </si>
  <si>
    <t>マッコーリーキャピタル証券会社</t>
  </si>
  <si>
    <t>Macquarie Capital Securities (Japan) Limited</t>
  </si>
  <si>
    <t>丸國証券</t>
  </si>
  <si>
    <t>MARUKUNI SECURITIES CO.,LTD.</t>
  </si>
  <si>
    <t>丸三証券</t>
  </si>
  <si>
    <t>Marusan Securities Co.,Ltd.</t>
  </si>
  <si>
    <t>丸八証券</t>
  </si>
  <si>
    <t>Maruhachi Securities Co.,Ltd.</t>
  </si>
  <si>
    <t>岡三にいがた証券</t>
  </si>
  <si>
    <t>OKASAN NIIGATA SECURITIES CO.,LTD.</t>
  </si>
  <si>
    <t>三木証券</t>
  </si>
  <si>
    <t>MIKI SECURITIES CO.,LTD.</t>
  </si>
  <si>
    <t>リテラ・クレア証券</t>
  </si>
  <si>
    <t>Retela Crea Securities Co.,Ltd.</t>
  </si>
  <si>
    <t>三田証券</t>
  </si>
  <si>
    <t>MITA SECURITIES Co.,Ltd.</t>
  </si>
  <si>
    <t>ＨＳＢＣ証券</t>
  </si>
  <si>
    <t>HSBC Securities (Japan) Co., Ltd.</t>
  </si>
  <si>
    <t>水戸証券</t>
  </si>
  <si>
    <t>Mito Securities Co.,Ltd.</t>
  </si>
  <si>
    <t>明和證券</t>
  </si>
  <si>
    <t>MEIWA SECURITIES CO.,LTD.</t>
  </si>
  <si>
    <t>BofA証券</t>
    <phoneticPr fontId="3"/>
  </si>
  <si>
    <t>BofA Securities Japan Co.,Ltd.</t>
    <phoneticPr fontId="3"/>
  </si>
  <si>
    <t>インタラクティブ・ブローカーズ証券</t>
  </si>
  <si>
    <t>Interactive Brokers Securities Japan,Inc.</t>
  </si>
  <si>
    <t>モルガン・スタンレーMUFG証券</t>
  </si>
  <si>
    <t>Morgan Stanley MUFG Securities Co.,Ltd.</t>
  </si>
  <si>
    <t>ウィブル証券</t>
  </si>
  <si>
    <t>Webull Securities (Japan) Co. Ltd.　　</t>
  </si>
  <si>
    <t>山二証券</t>
  </si>
  <si>
    <t>Yamani Securities Co.,Ltd.</t>
  </si>
  <si>
    <t>山和証券</t>
  </si>
  <si>
    <t>YAMAWA SECURITIES CO.,LTD.</t>
  </si>
  <si>
    <t>豊証券</t>
  </si>
  <si>
    <t>The Yutaka Securities Co.,Ltd.</t>
  </si>
  <si>
    <t>サスケハナ・ホンコン・リミテッド</t>
  </si>
  <si>
    <t>Susquehanna Hong Kong Limited</t>
  </si>
  <si>
    <t>だいこう証券ビジネス</t>
  </si>
  <si>
    <t>DSB Co.,Ltd.</t>
  </si>
  <si>
    <t>v20230519</t>
    <phoneticPr fontId="3"/>
  </si>
  <si>
    <t>組織名</t>
    <rPh sb="0" eb="3">
      <t>ソシキメイ</t>
    </rPh>
    <phoneticPr fontId="3"/>
  </si>
  <si>
    <t>部署・グループ名</t>
    <rPh sb="0" eb="2">
      <t>ブショ</t>
    </rPh>
    <rPh sb="7" eb="8">
      <t>メイ</t>
    </rPh>
    <phoneticPr fontId="3"/>
  </si>
  <si>
    <t>証券会社名</t>
    <rPh sb="0" eb="5">
      <t>ショウケンガイシャメイ</t>
    </rPh>
    <phoneticPr fontId="3"/>
  </si>
  <si>
    <t>証券会社
担当者名</t>
    <rPh sb="0" eb="4">
      <t>ショウケンガイシャ</t>
    </rPh>
    <rPh sb="5" eb="9">
      <t>タントウシャメイ</t>
    </rPh>
    <phoneticPr fontId="3"/>
  </si>
  <si>
    <t>証券会社
電話番号</t>
    <rPh sb="5" eb="9">
      <t>デンワバンゴウ</t>
    </rPh>
    <phoneticPr fontId="3"/>
  </si>
  <si>
    <t>口座ID</t>
    <rPh sb="0" eb="2">
      <t>コウザ</t>
    </rPh>
    <phoneticPr fontId="3"/>
  </si>
  <si>
    <t>証券会社
メールアドレス</t>
    <phoneticPr fontId="3"/>
  </si>
  <si>
    <t>4. 追加・削除する証券会社</t>
    <rPh sb="10" eb="14">
      <t>ショウケンガイシャ</t>
    </rPh>
    <phoneticPr fontId="3"/>
  </si>
  <si>
    <t>追加・削除する証券会社の情報を記入してください。</t>
    <rPh sb="0" eb="2">
      <t>ツイカ</t>
    </rPh>
    <rPh sb="3" eb="5">
      <t>サクジョ</t>
    </rPh>
    <rPh sb="7" eb="11">
      <t>ショウケンガイシャ</t>
    </rPh>
    <rPh sb="11" eb="13">
      <t>ジョウホウ</t>
    </rPh>
    <rPh sb="14" eb="16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</si>
</sst>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b/>
      <sz val="10.5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u/>
      <sz val="11"/>
      <color theme="10"/>
      <name val="ＭＳ Ｐゴシック"/>
      <family val="2"/>
      <scheme val="minor"/>
    </font>
    <font>
      <sz val="10.5"/>
      <color theme="0" tint="-0.499984740745262"/>
      <name val="Meiryo UI"/>
      <family val="3"/>
      <charset val="128"/>
    </font>
    <font>
      <u/>
      <sz val="9"/>
      <color theme="10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0.5"/>
      <color theme="0"/>
      <name val="Meiryo UI"/>
      <family val="3"/>
      <charset val="128"/>
    </font>
    <font>
      <sz val="9"/>
      <color theme="0" tint="-0.499984740745262"/>
      <name val="Meiryo UI"/>
      <family val="3"/>
      <charset val="128"/>
    </font>
    <font>
      <sz val="9"/>
      <color theme="0"/>
      <name val="Meiryo UI"/>
      <family val="3"/>
      <charset val="128"/>
    </font>
    <font>
      <sz val="10.5"/>
      <color theme="1" tint="0.249977111117893"/>
      <name val="Meiryo UI"/>
      <family val="3"/>
      <charset val="128"/>
    </font>
    <font>
      <sz val="11"/>
      <color theme="1"/>
      <name val="Arial"/>
      <family val="2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b/>
      <sz val="10.5"/>
      <color theme="0" tint="-0.499984740745262"/>
      <name val="Meiryo UI"/>
      <family val="3"/>
      <charset val="128"/>
    </font>
    <font>
      <u/>
      <sz val="11"/>
      <color theme="10"/>
      <name val="Meiryo UI"/>
      <family val="3"/>
      <charset val="128"/>
    </font>
    <font>
      <u/>
      <sz val="8"/>
      <color theme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2" fillId="0" borderId="0">
      <alignment vertical="center"/>
    </xf>
    <xf numFmtId="0" fontId="16" fillId="0" borderId="0"/>
    <xf numFmtId="0" fontId="1" fillId="0" borderId="0">
      <alignment vertical="center"/>
    </xf>
  </cellStyleXfs>
  <cellXfs count="114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Fill="1"/>
    <xf numFmtId="0" fontId="5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center" vertical="top" wrapText="1"/>
    </xf>
    <xf numFmtId="0" fontId="7" fillId="0" borderId="0" xfId="0" applyFont="1" applyFill="1"/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7" fillId="0" borderId="0" xfId="0" applyFont="1" applyAlignment="1"/>
    <xf numFmtId="0" fontId="9" fillId="0" borderId="0" xfId="0" applyFont="1"/>
    <xf numFmtId="0" fontId="13" fillId="0" borderId="0" xfId="0" applyFont="1"/>
    <xf numFmtId="0" fontId="9" fillId="0" borderId="0" xfId="0" applyFont="1" applyProtection="1">
      <protection locked="0"/>
    </xf>
    <xf numFmtId="0" fontId="7" fillId="0" borderId="0" xfId="0" applyFont="1" applyAlignment="1">
      <alignment vertical="top" wrapText="1"/>
    </xf>
    <xf numFmtId="0" fontId="10" fillId="0" borderId="0" xfId="1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Fill="1" applyAlignment="1" applyProtection="1">
      <protection locked="0"/>
    </xf>
    <xf numFmtId="0" fontId="7" fillId="0" borderId="0" xfId="0" applyFont="1" applyAlignment="1">
      <alignment horizontal="left" vertical="top" wrapText="1"/>
    </xf>
    <xf numFmtId="0" fontId="5" fillId="0" borderId="0" xfId="0" quotePrefix="1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7" fillId="0" borderId="12" xfId="3" applyFont="1" applyBorder="1" applyAlignment="1">
      <alignment horizontal="left" vertical="top" wrapText="1"/>
    </xf>
    <xf numFmtId="0" fontId="17" fillId="0" borderId="13" xfId="3" applyFont="1" applyBorder="1" applyAlignment="1">
      <alignment horizontal="left" vertical="top" wrapText="1"/>
    </xf>
    <xf numFmtId="49" fontId="17" fillId="0" borderId="13" xfId="3" applyNumberFormat="1" applyFont="1" applyBorder="1" applyAlignment="1">
      <alignment horizontal="left" vertical="top" wrapText="1"/>
    </xf>
    <xf numFmtId="0" fontId="17" fillId="0" borderId="14" xfId="3" applyFont="1" applyBorder="1" applyAlignment="1">
      <alignment horizontal="left" vertical="top" wrapText="1"/>
    </xf>
    <xf numFmtId="0" fontId="16" fillId="0" borderId="0" xfId="3" applyAlignment="1">
      <alignment vertical="center"/>
    </xf>
    <xf numFmtId="0" fontId="19" fillId="0" borderId="15" xfId="3" applyFont="1" applyBorder="1" applyAlignment="1">
      <alignment vertical="center"/>
    </xf>
    <xf numFmtId="0" fontId="17" fillId="0" borderId="16" xfId="3" applyFont="1" applyBorder="1" applyAlignment="1">
      <alignment horizontal="left" vertical="top" wrapText="1"/>
    </xf>
    <xf numFmtId="0" fontId="19" fillId="0" borderId="0" xfId="3" applyFont="1" applyAlignment="1">
      <alignment vertical="center"/>
    </xf>
    <xf numFmtId="0" fontId="19" fillId="0" borderId="17" xfId="3" applyFont="1" applyBorder="1" applyAlignment="1">
      <alignment vertical="center"/>
    </xf>
    <xf numFmtId="0" fontId="17" fillId="0" borderId="18" xfId="3" applyFont="1" applyBorder="1" applyAlignment="1">
      <alignment horizontal="left" vertical="top" wrapText="1"/>
    </xf>
    <xf numFmtId="0" fontId="17" fillId="0" borderId="19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14" fontId="17" fillId="0" borderId="0" xfId="3" applyNumberFormat="1" applyFont="1" applyBorder="1" applyAlignment="1">
      <alignment horizontal="left" vertical="top" wrapText="1"/>
    </xf>
    <xf numFmtId="0" fontId="17" fillId="0" borderId="0" xfId="3" applyNumberFormat="1" applyFont="1" applyBorder="1" applyAlignment="1">
      <alignment horizontal="left" vertical="top" wrapText="1"/>
    </xf>
    <xf numFmtId="0" fontId="16" fillId="0" borderId="0" xfId="3" applyBorder="1" applyAlignment="1">
      <alignment vertical="center" wrapText="1"/>
    </xf>
    <xf numFmtId="14" fontId="17" fillId="0" borderId="18" xfId="3" applyNumberFormat="1" applyFont="1" applyBorder="1" applyAlignment="1">
      <alignment horizontal="left" vertical="top" wrapText="1"/>
    </xf>
    <xf numFmtId="0" fontId="17" fillId="0" borderId="18" xfId="3" applyNumberFormat="1" applyFont="1" applyBorder="1" applyAlignment="1">
      <alignment horizontal="left" vertical="top" wrapText="1"/>
    </xf>
    <xf numFmtId="0" fontId="16" fillId="0" borderId="18" xfId="3" applyBorder="1" applyAlignment="1">
      <alignment vertical="center" wrapText="1"/>
    </xf>
    <xf numFmtId="0" fontId="6" fillId="2" borderId="0" xfId="0" applyFont="1" applyFill="1" applyAlignment="1" applyProtection="1">
      <alignment horizontal="center"/>
      <protection locked="0"/>
    </xf>
    <xf numFmtId="0" fontId="7" fillId="0" borderId="0" xfId="0" applyFont="1" applyAlignment="1">
      <alignment horizontal="left" vertical="center" wrapText="1"/>
    </xf>
    <xf numFmtId="0" fontId="5" fillId="0" borderId="0" xfId="0" quotePrefix="1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5" fillId="0" borderId="0" xfId="0" quotePrefix="1" applyFont="1" applyAlignment="1">
      <alignment vertical="center"/>
    </xf>
    <xf numFmtId="0" fontId="5" fillId="0" borderId="0" xfId="0" quotePrefix="1" applyFont="1" applyAlignment="1">
      <alignment vertical="center" wrapText="1"/>
    </xf>
    <xf numFmtId="0" fontId="20" fillId="0" borderId="0" xfId="0" quotePrefix="1" applyFont="1" applyAlignment="1">
      <alignment vertical="center" wrapText="1"/>
    </xf>
    <xf numFmtId="0" fontId="5" fillId="0" borderId="0" xfId="0" quotePrefix="1" applyFont="1" applyAlignment="1">
      <alignment horizontal="left" vertical="center" wrapText="1"/>
    </xf>
    <xf numFmtId="0" fontId="20" fillId="0" borderId="0" xfId="0" quotePrefix="1" applyFont="1" applyAlignment="1">
      <alignment horizontal="left" vertical="top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6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5" fillId="0" borderId="0" xfId="0" quotePrefix="1" applyFont="1" applyAlignment="1">
      <alignment vertical="top" wrapText="1"/>
    </xf>
    <xf numFmtId="0" fontId="5" fillId="0" borderId="0" xfId="0" quotePrefix="1" applyFont="1" applyAlignment="1">
      <alignment horizontal="left" vertical="center"/>
    </xf>
    <xf numFmtId="0" fontId="5" fillId="0" borderId="0" xfId="0" applyFont="1" applyFill="1" applyAlignment="1">
      <alignment vertical="top" wrapText="1"/>
    </xf>
    <xf numFmtId="0" fontId="15" fillId="0" borderId="0" xfId="0" applyFont="1"/>
    <xf numFmtId="176" fontId="1" fillId="0" borderId="0" xfId="4" applyNumberFormat="1">
      <alignment vertical="center"/>
    </xf>
    <xf numFmtId="0" fontId="0" fillId="0" borderId="0" xfId="0" applyAlignment="1">
      <alignment vertical="center"/>
    </xf>
    <xf numFmtId="176" fontId="1" fillId="0" borderId="0" xfId="4" applyNumberFormat="1" applyAlignment="1"/>
    <xf numFmtId="0" fontId="7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quotePrefix="1" applyFont="1" applyAlignment="1">
      <alignment horizontal="left" vertical="center"/>
    </xf>
    <xf numFmtId="0" fontId="5" fillId="0" borderId="0" xfId="0" quotePrefix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1" fillId="0" borderId="0" xfId="1" applyFont="1" applyFill="1" applyAlignment="1">
      <alignment horizontal="left" vertical="center"/>
    </xf>
    <xf numFmtId="0" fontId="22" fillId="0" borderId="0" xfId="1" applyFont="1" applyFill="1" applyAlignment="1">
      <alignment horizontal="left" vertical="center"/>
    </xf>
    <xf numFmtId="56" fontId="5" fillId="2" borderId="3" xfId="0" applyNumberFormat="1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left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 applyProtection="1">
      <alignment horizontal="center"/>
      <protection locked="0"/>
    </xf>
    <xf numFmtId="0" fontId="6" fillId="0" borderId="0" xfId="0" quotePrefix="1" applyFont="1" applyAlignment="1">
      <alignment horizontal="left" vertical="top" wrapText="1"/>
    </xf>
    <xf numFmtId="0" fontId="15" fillId="0" borderId="0" xfId="0" applyFont="1" applyAlignment="1">
      <alignment horizontal="right"/>
    </xf>
    <xf numFmtId="0" fontId="12" fillId="3" borderId="0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49" fontId="5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20" xfId="0" applyFont="1" applyFill="1" applyBorder="1" applyAlignment="1">
      <alignment horizontal="center" vertical="center" wrapText="1"/>
    </xf>
  </cellXfs>
  <cellStyles count="5">
    <cellStyle name="ハイパーリンク" xfId="1" builtinId="8"/>
    <cellStyle name="標準" xfId="0" builtinId="0"/>
    <cellStyle name="標準 2" xfId="3" xr:uid="{C17CFE09-07D3-4E59-AE5D-8BA0649F7743}"/>
    <cellStyle name="標準 3" xfId="2" xr:uid="{9ACB3EF2-4C9B-435E-9D0C-7CA3EDED2C39}"/>
    <cellStyle name="標準 3 2" xfId="4" xr:uid="{9E743E78-7BE7-4D89-9601-138719580D80}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$AP$3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fmlaLink="$AP$25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27333</xdr:rowOff>
    </xdr:from>
    <xdr:to>
      <xdr:col>7</xdr:col>
      <xdr:colOff>165652</xdr:colOff>
      <xdr:row>3</xdr:row>
      <xdr:rowOff>46383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201268"/>
          <a:ext cx="1615109" cy="5160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9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ユーザ</a:t>
          </a:r>
          <a:r>
            <a:rPr kumimoji="1" lang="ja-JP" altLang="en-US" sz="9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ー</a:t>
          </a:r>
          <a:r>
            <a:rPr kumimoji="1" lang="ja-JP" altLang="ja-JP" sz="9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登録</a:t>
          </a:r>
          <a:r>
            <a:rPr kumimoji="1" lang="en-US" altLang="ja-JP" sz="9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(FT-11</a:t>
          </a:r>
          <a:r>
            <a:rPr kumimoji="1" lang="ja-JP" altLang="en-US" sz="9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送付</a:t>
          </a:r>
          <a:r>
            <a:rPr kumimoji="1" lang="en-US" altLang="ja-JP" sz="9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kumimoji="1" lang="en-US" altLang="ja-JP" sz="900" b="1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kumimoji="1" lang="ja-JP" altLang="en-US" sz="900" b="1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後のユーザー</a:t>
          </a:r>
          <a:r>
            <a:rPr kumimoji="1" lang="ja-JP" altLang="ja-JP" sz="9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追加・削除</a:t>
          </a:r>
          <a:endParaRPr lang="ja-JP" altLang="ja-JP" sz="9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endParaRPr kumimoji="1" lang="ja-JP" altLang="en-US" sz="900"/>
        </a:p>
      </xdr:txBody>
    </xdr:sp>
    <xdr:clientData/>
  </xdr:twoCellAnchor>
  <xdr:twoCellAnchor>
    <xdr:from>
      <xdr:col>0</xdr:col>
      <xdr:colOff>3228</xdr:colOff>
      <xdr:row>0</xdr:row>
      <xdr:rowOff>1373</xdr:rowOff>
    </xdr:from>
    <xdr:to>
      <xdr:col>7</xdr:col>
      <xdr:colOff>171450</xdr:colOff>
      <xdr:row>1</xdr:row>
      <xdr:rowOff>66423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228" y="1373"/>
          <a:ext cx="1616022" cy="236500"/>
        </a:xfrm>
        <a:prstGeom prst="rect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DT-14</a:t>
          </a:r>
          <a:endParaRPr kumimoji="1" lang="ja-JP" altLang="en-US" sz="1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9524</xdr:colOff>
      <xdr:row>1</xdr:row>
      <xdr:rowOff>66675</xdr:rowOff>
    </xdr:from>
    <xdr:to>
      <xdr:col>7</xdr:col>
      <xdr:colOff>171450</xdr:colOff>
      <xdr:row>3</xdr:row>
      <xdr:rowOff>9525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524" y="238125"/>
          <a:ext cx="1609726" cy="438150"/>
        </a:xfrm>
        <a:prstGeom prst="rect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33</xdr:row>
          <xdr:rowOff>238125</xdr:rowOff>
        </xdr:from>
        <xdr:to>
          <xdr:col>6</xdr:col>
          <xdr:colOff>85725</xdr:colOff>
          <xdr:row>36</xdr:row>
          <xdr:rowOff>38100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36</xdr:row>
          <xdr:rowOff>152400</xdr:rowOff>
        </xdr:from>
        <xdr:to>
          <xdr:col>6</xdr:col>
          <xdr:colOff>76200</xdr:colOff>
          <xdr:row>39</xdr:row>
          <xdr:rowOff>28575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24</xdr:row>
          <xdr:rowOff>38100</xdr:rowOff>
        </xdr:from>
        <xdr:to>
          <xdr:col>3</xdr:col>
          <xdr:colOff>142875</xdr:colOff>
          <xdr:row>24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161925</xdr:colOff>
      <xdr:row>0</xdr:row>
      <xdr:rowOff>66675</xdr:rowOff>
    </xdr:from>
    <xdr:to>
      <xdr:col>37</xdr:col>
      <xdr:colOff>134880</xdr:colOff>
      <xdr:row>2</xdr:row>
      <xdr:rowOff>155775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905500" y="66675"/>
          <a:ext cx="1306455" cy="432000"/>
        </a:xfrm>
        <a:prstGeom prst="rect">
          <a:avLst/>
        </a:prstGeom>
        <a:solidFill>
          <a:schemeClr val="tx2"/>
        </a:solidFill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投資家</a:t>
          </a:r>
          <a:br>
            <a:rPr kumimoji="1" lang="en-US" altLang="ja-JP" sz="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</a:br>
          <a:r>
            <a:rPr kumimoji="1" lang="ja-JP" altLang="en-US" sz="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（</a:t>
          </a:r>
          <a:r>
            <a:rPr kumimoji="1" lang="en-US" altLang="ja-JP" sz="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OMS/EMS</a:t>
          </a:r>
          <a:r>
            <a:rPr kumimoji="1" lang="ja-JP" altLang="en-US" sz="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直結）</a:t>
          </a:r>
          <a:endParaRPr kumimoji="1" lang="en-US" altLang="ja-JP" sz="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customProperty" Target="../customProperty2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jpx.co.jp/corporate/governance/security/personal-information/" TargetMode="Externa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E15CF-10D8-42F6-B037-9D56D787D799}">
  <dimension ref="A1:AY12"/>
  <sheetViews>
    <sheetView zoomScale="85" zoomScaleNormal="85" workbookViewId="0"/>
  </sheetViews>
  <sheetFormatPr defaultColWidth="23.625" defaultRowHeight="14.25" x14ac:dyDescent="0.15"/>
  <cols>
    <col min="1" max="1" width="8.5" style="31" customWidth="1"/>
    <col min="2" max="2" width="20.75" style="31" bestFit="1" customWidth="1"/>
    <col min="3" max="3" width="17.5" style="31" bestFit="1" customWidth="1"/>
    <col min="4" max="4" width="21.625" style="31" bestFit="1" customWidth="1"/>
    <col min="5" max="5" width="17.5" style="31" bestFit="1" customWidth="1"/>
    <col min="6" max="7" width="20.75" style="31" bestFit="1" customWidth="1"/>
    <col min="8" max="8" width="22.75" style="31" bestFit="1" customWidth="1"/>
    <col min="9" max="9" width="19.75" style="31" bestFit="1" customWidth="1"/>
    <col min="10" max="10" width="29.25" style="31" customWidth="1"/>
    <col min="11" max="11" width="18.125" style="31" bestFit="1" customWidth="1"/>
    <col min="12" max="12" width="22.875" style="31" bestFit="1" customWidth="1"/>
    <col min="13" max="13" width="19.75" style="31" bestFit="1" customWidth="1"/>
    <col min="14" max="14" width="17.75" style="31" bestFit="1" customWidth="1"/>
    <col min="15" max="15" width="21.875" style="31" customWidth="1"/>
    <col min="16" max="16" width="24.125" style="31" bestFit="1" customWidth="1"/>
    <col min="17" max="19" width="21.625" style="31" customWidth="1"/>
    <col min="20" max="20" width="23" style="31" bestFit="1" customWidth="1"/>
    <col min="21" max="21" width="13.75" style="31" bestFit="1" customWidth="1"/>
    <col min="22" max="22" width="13.25" style="31" bestFit="1" customWidth="1"/>
    <col min="23" max="24" width="33.75" style="31" customWidth="1"/>
    <col min="25" max="25" width="19.25" style="31" bestFit="1" customWidth="1"/>
    <col min="26" max="26" width="19.5" style="31" bestFit="1" customWidth="1"/>
    <col min="27" max="27" width="32.375" style="31" customWidth="1"/>
    <col min="28" max="28" width="31.25" style="31" customWidth="1"/>
    <col min="29" max="29" width="53.25" style="31" bestFit="1" customWidth="1"/>
    <col min="30" max="30" width="49.5" style="31" customWidth="1"/>
    <col min="31" max="31" width="22.625" style="31" bestFit="1" customWidth="1"/>
    <col min="32" max="32" width="43.75" style="31" customWidth="1"/>
    <col min="33" max="33" width="39.25" style="31" customWidth="1"/>
    <col min="34" max="34" width="20" style="31" bestFit="1" customWidth="1"/>
    <col min="35" max="35" width="18.75" style="31" bestFit="1" customWidth="1"/>
    <col min="36" max="36" width="15.75" style="31" bestFit="1" customWidth="1"/>
    <col min="37" max="37" width="18.75" style="31" bestFit="1" customWidth="1"/>
    <col min="38" max="38" width="15.125" style="31" bestFit="1" customWidth="1"/>
    <col min="39" max="39" width="17.875" style="31" bestFit="1" customWidth="1"/>
    <col min="40" max="40" width="14.5" style="31" bestFit="1" customWidth="1"/>
    <col min="41" max="41" width="13.75" style="31" bestFit="1" customWidth="1"/>
    <col min="42" max="42" width="14.875" style="31" bestFit="1" customWidth="1"/>
    <col min="43" max="43" width="15" style="31" bestFit="1" customWidth="1"/>
    <col min="44" max="44" width="21.5" style="31" customWidth="1"/>
    <col min="45" max="45" width="26.5" style="31" customWidth="1"/>
    <col min="46" max="46" width="25.5" style="31" customWidth="1"/>
    <col min="47" max="47" width="20.875" style="31" customWidth="1"/>
    <col min="48" max="49" width="26.375" style="31" customWidth="1"/>
    <col min="50" max="50" width="13.625" style="31" bestFit="1" customWidth="1"/>
    <col min="51" max="51" width="14.625" style="31" bestFit="1" customWidth="1"/>
    <col min="52" max="16384" width="23.625" style="31"/>
  </cols>
  <sheetData>
    <row r="1" spans="1:51" ht="31.5" x14ac:dyDescent="0.15">
      <c r="A1" s="27" t="s">
        <v>11</v>
      </c>
      <c r="B1" s="28" t="s">
        <v>12</v>
      </c>
      <c r="C1" s="28" t="s">
        <v>13</v>
      </c>
      <c r="D1" s="28" t="s">
        <v>14</v>
      </c>
      <c r="E1" s="28" t="s">
        <v>15</v>
      </c>
      <c r="F1" s="28" t="s">
        <v>16</v>
      </c>
      <c r="G1" s="28" t="s">
        <v>17</v>
      </c>
      <c r="H1" s="28" t="s">
        <v>18</v>
      </c>
      <c r="I1" s="28" t="s">
        <v>19</v>
      </c>
      <c r="J1" s="28" t="s">
        <v>20</v>
      </c>
      <c r="K1" s="28" t="s">
        <v>21</v>
      </c>
      <c r="L1" s="28" t="s">
        <v>22</v>
      </c>
      <c r="M1" s="28" t="s">
        <v>23</v>
      </c>
      <c r="N1" s="28" t="s">
        <v>24</v>
      </c>
      <c r="O1" s="29" t="s">
        <v>25</v>
      </c>
      <c r="P1" s="28" t="s">
        <v>26</v>
      </c>
      <c r="Q1" s="28" t="s">
        <v>27</v>
      </c>
      <c r="R1" s="28" t="s">
        <v>28</v>
      </c>
      <c r="S1" s="28" t="s">
        <v>29</v>
      </c>
      <c r="T1" s="28" t="s">
        <v>30</v>
      </c>
      <c r="U1" s="28" t="s">
        <v>31</v>
      </c>
      <c r="V1" s="28" t="s">
        <v>32</v>
      </c>
      <c r="W1" s="28" t="s">
        <v>33</v>
      </c>
      <c r="X1" s="28" t="s">
        <v>34</v>
      </c>
      <c r="Y1" s="28" t="s">
        <v>35</v>
      </c>
      <c r="Z1" s="28" t="s">
        <v>36</v>
      </c>
      <c r="AA1" s="28" t="s">
        <v>37</v>
      </c>
      <c r="AB1" s="28" t="s">
        <v>38</v>
      </c>
      <c r="AC1" s="28" t="s">
        <v>39</v>
      </c>
      <c r="AD1" s="28" t="s">
        <v>40</v>
      </c>
      <c r="AE1" s="28" t="s">
        <v>41</v>
      </c>
      <c r="AF1" s="28" t="s">
        <v>42</v>
      </c>
      <c r="AG1" s="28" t="s">
        <v>43</v>
      </c>
      <c r="AH1" s="28" t="s">
        <v>44</v>
      </c>
      <c r="AI1" s="28" t="s">
        <v>45</v>
      </c>
      <c r="AJ1" s="28" t="s">
        <v>46</v>
      </c>
      <c r="AK1" s="28" t="s">
        <v>47</v>
      </c>
      <c r="AL1" s="28" t="s">
        <v>48</v>
      </c>
      <c r="AM1" s="28" t="s">
        <v>49</v>
      </c>
      <c r="AN1" s="28" t="s">
        <v>50</v>
      </c>
      <c r="AO1" s="28" t="s">
        <v>51</v>
      </c>
      <c r="AP1" s="28" t="s">
        <v>52</v>
      </c>
      <c r="AQ1" s="28" t="s">
        <v>53</v>
      </c>
      <c r="AR1" s="28" t="s">
        <v>54</v>
      </c>
      <c r="AS1" s="28" t="s">
        <v>55</v>
      </c>
      <c r="AT1" s="28" t="s">
        <v>56</v>
      </c>
      <c r="AU1" s="28" t="s">
        <v>57</v>
      </c>
      <c r="AV1" s="28" t="s">
        <v>58</v>
      </c>
      <c r="AW1" s="28" t="s">
        <v>59</v>
      </c>
      <c r="AX1" s="28" t="s">
        <v>60</v>
      </c>
      <c r="AY1" s="30" t="s">
        <v>61</v>
      </c>
    </row>
    <row r="2" spans="1:51" ht="20.25" customHeight="1" x14ac:dyDescent="0.15">
      <c r="A2" s="32" t="str">
        <f>IF('DT-14'!B52="追加","新規","")</f>
        <v/>
      </c>
      <c r="B2" s="38" t="str">
        <f>IF('DT-14'!B52="追加","登録待ち","")</f>
        <v/>
      </c>
      <c r="C2" s="39" t="str">
        <f>IF('DT-14'!B52="追加",'DT-14'!$AA$5,"")</f>
        <v/>
      </c>
      <c r="D2" s="38"/>
      <c r="E2" s="38"/>
      <c r="F2" s="38"/>
      <c r="G2" s="38"/>
      <c r="H2" s="38" t="str">
        <f>IF('DT-14'!B52="追加","投資家","")</f>
        <v/>
      </c>
      <c r="I2" s="40" t="str">
        <f>IF('DT-14'!B52="追加",VLOOKUP('DT-14'!$L$13,コードM!$A:$C,2,FALSE),"")</f>
        <v/>
      </c>
      <c r="J2" s="40" t="str">
        <f>IF('DT-14'!B52="追加",VLOOKUP('DT-14'!$L$13,コードM!$A:$D,3,FALSE),"")</f>
        <v/>
      </c>
      <c r="K2" s="41" t="str">
        <f>IF('DT-14'!B52="追加",'DT-14'!$L$13,"")</f>
        <v/>
      </c>
      <c r="L2" s="38" t="str">
        <f>IF('DT-14'!B52="追加","委託","")</f>
        <v/>
      </c>
      <c r="M2" s="38" t="str">
        <f>IF('DT-14'!B52="追加","-","")</f>
        <v/>
      </c>
      <c r="N2" s="38" t="str">
        <f>IF('DT-14'!B52="追加",'DT-14'!$L$15,"")</f>
        <v/>
      </c>
      <c r="O2" s="38" t="str">
        <f>IF('DT-14'!B52="追加",'DT-14'!$L$17,"")</f>
        <v/>
      </c>
      <c r="P2" s="38" t="str">
        <f>IF('DT-14'!B52="追加",'DT-14'!$L$19,"")</f>
        <v/>
      </c>
      <c r="Q2" s="38" t="str">
        <f>IF('DT-14'!B52="追加","-","")</f>
        <v/>
      </c>
      <c r="R2" s="38" t="str">
        <f>IF('DT-14'!B52="追加","対象","")</f>
        <v/>
      </c>
      <c r="S2" s="38"/>
      <c r="T2" s="40" t="str">
        <f>IF('DT-14'!B52="追加",'DT-14'!D52,"")</f>
        <v/>
      </c>
      <c r="U2" s="40" t="str">
        <f>IF('DT-14'!B52="追加",'DT-14'!J52,"")</f>
        <v/>
      </c>
      <c r="V2" s="40" t="str">
        <f>IF('DT-14'!B52="追加",'DT-14'!N52,"")</f>
        <v/>
      </c>
      <c r="W2" s="40" t="str">
        <f>IF('DT-14'!B52="追加",'DT-14'!R52,"")</f>
        <v/>
      </c>
      <c r="X2" s="38" t="str">
        <f>IF(COUNTIF(W:W,W2)&gt;1,"",W2)</f>
        <v/>
      </c>
      <c r="Y2" s="38"/>
      <c r="Z2" s="38" t="str">
        <f>IF('DT-14'!B52="追加","あり","")</f>
        <v/>
      </c>
      <c r="AA2" s="38" t="str">
        <f>IF('DT-14'!B52="追加",ASC('DT-14'!AA52),"")</f>
        <v/>
      </c>
      <c r="AB2" s="38" t="str">
        <f t="shared" ref="AB2" si="0">IF(LEFT(AA2,1)="0", "+81 " &amp; SUBSTITUTE(RIGHT(AA2,LEN(AA2)-1),"-",""),SUBSTITUTE(AA2,"-",""))</f>
        <v/>
      </c>
      <c r="AC2" s="38" t="str">
        <f>IF('DT-14'!B52="追加","-","")</f>
        <v/>
      </c>
      <c r="AD2" s="38"/>
      <c r="AE2" s="38" t="str">
        <f>IF('DT-14'!B52="追加","-","")</f>
        <v/>
      </c>
      <c r="AF2" s="38" t="str">
        <f>IF('DT-14'!B52="追加","-","")</f>
        <v/>
      </c>
      <c r="AG2" s="38" t="str">
        <f>IF('DT-14'!B52="追加","-","")</f>
        <v/>
      </c>
      <c r="AH2" s="38" t="str">
        <f>IF('DT-14'!B52="追加","-","")</f>
        <v/>
      </c>
      <c r="AI2" s="38" t="str">
        <f>IF('DT-14'!B52="追加","-","")</f>
        <v/>
      </c>
      <c r="AJ2" s="38" t="str">
        <f>IF('DT-14'!B52="追加","-","")</f>
        <v/>
      </c>
      <c r="AK2" s="38" t="str">
        <f>IF('DT-14'!B52="追加","-","")</f>
        <v/>
      </c>
      <c r="AL2" s="38" t="str">
        <f>IF('DT-14'!B52="追加","-","")</f>
        <v/>
      </c>
      <c r="AM2" s="38" t="str">
        <f>IF('DT-14'!B52="追加","-","")</f>
        <v/>
      </c>
      <c r="AN2" s="38" t="str">
        <f>IF('DT-14'!B52="追加","-","")</f>
        <v/>
      </c>
      <c r="AO2" s="38" t="str">
        <f>IF('DT-14'!B52="追加","-","")</f>
        <v/>
      </c>
      <c r="AP2" s="38" t="str">
        <f>IF('DT-14'!B52="追加","-","")</f>
        <v/>
      </c>
      <c r="AQ2" s="38" t="str">
        <f>IF('DT-14'!B52="追加","-","")</f>
        <v/>
      </c>
      <c r="AR2" s="38" t="str">
        <f>IF('DT-14'!B52="追加","-","")</f>
        <v/>
      </c>
      <c r="AS2" s="38" t="str">
        <f>IF('DT-14'!B52="追加","-","")</f>
        <v/>
      </c>
      <c r="AT2" s="38" t="str">
        <f>IF('DT-14'!B52="追加","-","")</f>
        <v/>
      </c>
      <c r="AU2" s="38" t="str">
        <f>IF('DT-14'!B52="追加","-","")</f>
        <v/>
      </c>
      <c r="AV2" s="38" t="str">
        <f>IF('DT-14'!B52="追加","-","")</f>
        <v/>
      </c>
      <c r="AW2" s="38" t="str">
        <f>IF('DT-14'!B52="追加","-","")</f>
        <v/>
      </c>
      <c r="AX2" s="38" t="str">
        <f>IF('DT-14'!B52="追加","-","")</f>
        <v/>
      </c>
      <c r="AY2" s="33" t="str">
        <f>IF('DT-14'!B52="追加","-","")</f>
        <v/>
      </c>
    </row>
    <row r="3" spans="1:51" ht="20.25" customHeight="1" x14ac:dyDescent="0.15">
      <c r="A3" s="32" t="str">
        <f>IF('DT-14'!B53="追加","新規","")</f>
        <v/>
      </c>
      <c r="B3" s="38" t="str">
        <f>IF('DT-14'!B53="追加","登録待ち","")</f>
        <v/>
      </c>
      <c r="C3" s="39" t="str">
        <f>IF('DT-14'!B53="追加",'DT-14'!$AA$5,"")</f>
        <v/>
      </c>
      <c r="D3" s="38"/>
      <c r="E3" s="38"/>
      <c r="F3" s="38"/>
      <c r="G3" s="38"/>
      <c r="H3" s="38" t="str">
        <f>IF('DT-14'!B53="追加","投資家","")</f>
        <v/>
      </c>
      <c r="I3" s="40" t="str">
        <f>IF('DT-14'!B53="追加",VLOOKUP('DT-14'!$L$13,コードM!$A:$C,2,FALSE),"")</f>
        <v/>
      </c>
      <c r="J3" s="40" t="str">
        <f>IF('DT-14'!B53="追加",VLOOKUP('DT-14'!$L$13,コードM!$A:$D,3,FALSE),"")</f>
        <v/>
      </c>
      <c r="K3" s="41" t="str">
        <f>IF('DT-14'!B53="追加",'DT-14'!$L$13,"")</f>
        <v/>
      </c>
      <c r="L3" s="38" t="str">
        <f>IF('DT-14'!B53="追加","委託","")</f>
        <v/>
      </c>
      <c r="M3" s="38" t="str">
        <f>IF('DT-14'!B53="追加","-","")</f>
        <v/>
      </c>
      <c r="N3" s="38" t="str">
        <f>IF('DT-14'!B53="追加",'DT-14'!$L$15,"")</f>
        <v/>
      </c>
      <c r="O3" s="38" t="str">
        <f>IF('DT-14'!B53="追加",'DT-14'!$L$17,"")</f>
        <v/>
      </c>
      <c r="P3" s="38" t="str">
        <f>IF('DT-14'!B53="追加",'DT-14'!$L$19,"")</f>
        <v/>
      </c>
      <c r="Q3" s="38" t="str">
        <f>IF('DT-14'!B53="追加","-","")</f>
        <v/>
      </c>
      <c r="R3" s="38" t="str">
        <f>IF('DT-14'!B53="追加","対象","")</f>
        <v/>
      </c>
      <c r="S3" s="38"/>
      <c r="T3" s="40" t="str">
        <f>IF('DT-14'!B53="追加",'DT-14'!D53,"")</f>
        <v/>
      </c>
      <c r="U3" s="40" t="str">
        <f>IF('DT-14'!B53="追加",'DT-14'!J53,"")</f>
        <v/>
      </c>
      <c r="V3" s="40" t="str">
        <f>IF('DT-14'!B53="追加",'DT-14'!N53,"")</f>
        <v/>
      </c>
      <c r="W3" s="40" t="str">
        <f>IF('DT-14'!B53="追加",'DT-14'!R53,"")</f>
        <v/>
      </c>
      <c r="X3" s="38" t="str">
        <f t="shared" ref="X3:X11" si="1">IF(COUNTIF(W:W,W3)&gt;1,"",W3)</f>
        <v/>
      </c>
      <c r="Y3" s="38"/>
      <c r="Z3" s="38" t="str">
        <f>IF('DT-14'!B53="追加","あり","")</f>
        <v/>
      </c>
      <c r="AA3" s="38" t="str">
        <f>IF('DT-14'!B53="追加",ASC('DT-14'!AA53),"")</f>
        <v/>
      </c>
      <c r="AB3" s="38" t="str">
        <f t="shared" ref="AB3:AB11" si="2">IF(LEFT(AA3,1)="0", "+81 " &amp; SUBSTITUTE(RIGHT(AA3,LEN(AA3)-1),"-",""),SUBSTITUTE(AA3,"-",""))</f>
        <v/>
      </c>
      <c r="AC3" s="38" t="str">
        <f>IF('DT-14'!B53="追加","-","")</f>
        <v/>
      </c>
      <c r="AD3" s="38"/>
      <c r="AE3" s="38" t="str">
        <f>IF('DT-14'!B53="追加","-","")</f>
        <v/>
      </c>
      <c r="AF3" s="38" t="str">
        <f>IF('DT-14'!B53="追加","-","")</f>
        <v/>
      </c>
      <c r="AG3" s="38" t="str">
        <f>IF('DT-14'!B53="追加","-","")</f>
        <v/>
      </c>
      <c r="AH3" s="38" t="str">
        <f>IF('DT-14'!B53="追加","-","")</f>
        <v/>
      </c>
      <c r="AI3" s="38" t="str">
        <f>IF('DT-14'!B53="追加","-","")</f>
        <v/>
      </c>
      <c r="AJ3" s="38" t="str">
        <f>IF('DT-14'!B53="追加","-","")</f>
        <v/>
      </c>
      <c r="AK3" s="38" t="str">
        <f>IF('DT-14'!B53="追加","-","")</f>
        <v/>
      </c>
      <c r="AL3" s="38" t="str">
        <f>IF('DT-14'!B53="追加","-","")</f>
        <v/>
      </c>
      <c r="AM3" s="38" t="str">
        <f>IF('DT-14'!B53="追加","-","")</f>
        <v/>
      </c>
      <c r="AN3" s="38" t="str">
        <f>IF('DT-14'!B53="追加","-","")</f>
        <v/>
      </c>
      <c r="AO3" s="38" t="str">
        <f>IF('DT-14'!B53="追加","-","")</f>
        <v/>
      </c>
      <c r="AP3" s="38" t="str">
        <f>IF('DT-14'!B53="追加","-","")</f>
        <v/>
      </c>
      <c r="AQ3" s="38" t="str">
        <f>IF('DT-14'!B53="追加","-","")</f>
        <v/>
      </c>
      <c r="AR3" s="38" t="str">
        <f>IF('DT-14'!B53="追加","-","")</f>
        <v/>
      </c>
      <c r="AS3" s="38" t="str">
        <f>IF('DT-14'!B53="追加","-","")</f>
        <v/>
      </c>
      <c r="AT3" s="38" t="str">
        <f>IF('DT-14'!B53="追加","-","")</f>
        <v/>
      </c>
      <c r="AU3" s="38" t="str">
        <f>IF('DT-14'!B53="追加","-","")</f>
        <v/>
      </c>
      <c r="AV3" s="38" t="str">
        <f>IF('DT-14'!B53="追加","-","")</f>
        <v/>
      </c>
      <c r="AW3" s="38" t="str">
        <f>IF('DT-14'!B53="追加","-","")</f>
        <v/>
      </c>
      <c r="AX3" s="38" t="str">
        <f>IF('DT-14'!B53="追加","-","")</f>
        <v/>
      </c>
      <c r="AY3" s="33" t="str">
        <f>IF('DT-14'!B53="追加","-","")</f>
        <v/>
      </c>
    </row>
    <row r="4" spans="1:51" ht="20.25" customHeight="1" x14ac:dyDescent="0.15">
      <c r="A4" s="32" t="str">
        <f>IF('DT-14'!B54="追加","新規","")</f>
        <v/>
      </c>
      <c r="B4" s="38" t="str">
        <f>IF('DT-14'!B54="追加","登録待ち","")</f>
        <v/>
      </c>
      <c r="C4" s="39" t="str">
        <f>IF('DT-14'!B54="追加",'DT-14'!$AA$5,"")</f>
        <v/>
      </c>
      <c r="D4" s="38"/>
      <c r="E4" s="38"/>
      <c r="F4" s="38"/>
      <c r="G4" s="38"/>
      <c r="H4" s="38" t="str">
        <f>IF('DT-14'!B54="追加","投資家","")</f>
        <v/>
      </c>
      <c r="I4" s="40" t="str">
        <f>IF('DT-14'!B54="追加",VLOOKUP('DT-14'!$L$13,コードM!$A:$C,2,FALSE),"")</f>
        <v/>
      </c>
      <c r="J4" s="40" t="str">
        <f>IF('DT-14'!B54="追加",VLOOKUP('DT-14'!$L$13,コードM!$A:$D,3,FALSE),"")</f>
        <v/>
      </c>
      <c r="K4" s="41" t="str">
        <f>IF('DT-14'!B54="追加",'DT-14'!$L$13,"")</f>
        <v/>
      </c>
      <c r="L4" s="38" t="str">
        <f>IF('DT-14'!B54="追加","委託","")</f>
        <v/>
      </c>
      <c r="M4" s="38" t="str">
        <f>IF('DT-14'!B54="追加","-","")</f>
        <v/>
      </c>
      <c r="N4" s="38" t="str">
        <f>IF('DT-14'!B54="追加",'DT-14'!$L$15,"")</f>
        <v/>
      </c>
      <c r="O4" s="38" t="str">
        <f>IF('DT-14'!B54="追加",'DT-14'!$L$17,"")</f>
        <v/>
      </c>
      <c r="P4" s="38" t="str">
        <f>IF('DT-14'!B54="追加",'DT-14'!$L$19,"")</f>
        <v/>
      </c>
      <c r="Q4" s="38" t="str">
        <f>IF('DT-14'!B54="追加","-","")</f>
        <v/>
      </c>
      <c r="R4" s="38" t="str">
        <f>IF('DT-14'!B54="追加","対象","")</f>
        <v/>
      </c>
      <c r="S4" s="38"/>
      <c r="T4" s="40" t="str">
        <f>IF('DT-14'!B54="追加",'DT-14'!D54,"")</f>
        <v/>
      </c>
      <c r="U4" s="40" t="str">
        <f>IF('DT-14'!B54="追加",'DT-14'!J54,"")</f>
        <v/>
      </c>
      <c r="V4" s="40" t="str">
        <f>IF('DT-14'!B54="追加",'DT-14'!N54,"")</f>
        <v/>
      </c>
      <c r="W4" s="40" t="str">
        <f>IF('DT-14'!B54="追加",'DT-14'!R54,"")</f>
        <v/>
      </c>
      <c r="X4" s="38" t="str">
        <f t="shared" si="1"/>
        <v/>
      </c>
      <c r="Y4" s="38"/>
      <c r="Z4" s="38" t="str">
        <f>IF('DT-14'!B54="追加","あり","")</f>
        <v/>
      </c>
      <c r="AA4" s="38" t="str">
        <f>IF('DT-14'!B54="追加",ASC('DT-14'!AA54),"")</f>
        <v/>
      </c>
      <c r="AB4" s="38" t="str">
        <f t="shared" si="2"/>
        <v/>
      </c>
      <c r="AC4" s="38" t="str">
        <f>IF('DT-14'!B54="追加","-","")</f>
        <v/>
      </c>
      <c r="AD4" s="38"/>
      <c r="AE4" s="38" t="str">
        <f>IF('DT-14'!B54="追加","-","")</f>
        <v/>
      </c>
      <c r="AF4" s="38" t="str">
        <f>IF('DT-14'!B54="追加","-","")</f>
        <v/>
      </c>
      <c r="AG4" s="38" t="str">
        <f>IF('DT-14'!B54="追加","-","")</f>
        <v/>
      </c>
      <c r="AH4" s="38" t="str">
        <f>IF('DT-14'!B54="追加","-","")</f>
        <v/>
      </c>
      <c r="AI4" s="38" t="str">
        <f>IF('DT-14'!B54="追加","-","")</f>
        <v/>
      </c>
      <c r="AJ4" s="38" t="str">
        <f>IF('DT-14'!B54="追加","-","")</f>
        <v/>
      </c>
      <c r="AK4" s="38" t="str">
        <f>IF('DT-14'!B54="追加","-","")</f>
        <v/>
      </c>
      <c r="AL4" s="38" t="str">
        <f>IF('DT-14'!B54="追加","-","")</f>
        <v/>
      </c>
      <c r="AM4" s="38" t="str">
        <f>IF('DT-14'!B54="追加","-","")</f>
        <v/>
      </c>
      <c r="AN4" s="38" t="str">
        <f>IF('DT-14'!B54="追加","-","")</f>
        <v/>
      </c>
      <c r="AO4" s="38" t="str">
        <f>IF('DT-14'!B54="追加","-","")</f>
        <v/>
      </c>
      <c r="AP4" s="38" t="str">
        <f>IF('DT-14'!B54="追加","-","")</f>
        <v/>
      </c>
      <c r="AQ4" s="38" t="str">
        <f>IF('DT-14'!B54="追加","-","")</f>
        <v/>
      </c>
      <c r="AR4" s="38" t="str">
        <f>IF('DT-14'!B54="追加","-","")</f>
        <v/>
      </c>
      <c r="AS4" s="38" t="str">
        <f>IF('DT-14'!B54="追加","-","")</f>
        <v/>
      </c>
      <c r="AT4" s="38" t="str">
        <f>IF('DT-14'!B54="追加","-","")</f>
        <v/>
      </c>
      <c r="AU4" s="38" t="str">
        <f>IF('DT-14'!B54="追加","-","")</f>
        <v/>
      </c>
      <c r="AV4" s="38" t="str">
        <f>IF('DT-14'!B54="追加","-","")</f>
        <v/>
      </c>
      <c r="AW4" s="38" t="str">
        <f>IF('DT-14'!B54="追加","-","")</f>
        <v/>
      </c>
      <c r="AX4" s="38" t="str">
        <f>IF('DT-14'!B54="追加","-","")</f>
        <v/>
      </c>
      <c r="AY4" s="33" t="str">
        <f>IF('DT-14'!B54="追加","-","")</f>
        <v/>
      </c>
    </row>
    <row r="5" spans="1:51" ht="20.25" customHeight="1" x14ac:dyDescent="0.15">
      <c r="A5" s="32" t="str">
        <f>IF('DT-14'!B55="追加","新規","")</f>
        <v/>
      </c>
      <c r="B5" s="38" t="str">
        <f>IF('DT-14'!B55="追加","登録待ち","")</f>
        <v/>
      </c>
      <c r="C5" s="39" t="str">
        <f>IF('DT-14'!B55="追加",'DT-14'!$AA$5,"")</f>
        <v/>
      </c>
      <c r="D5" s="38"/>
      <c r="E5" s="38"/>
      <c r="F5" s="38"/>
      <c r="G5" s="38"/>
      <c r="H5" s="38" t="str">
        <f>IF('DT-14'!B55="追加","投資家","")</f>
        <v/>
      </c>
      <c r="I5" s="40" t="str">
        <f>IF('DT-14'!B55="追加",VLOOKUP('DT-14'!$L$13,コードM!$A:$C,2,FALSE),"")</f>
        <v/>
      </c>
      <c r="J5" s="40" t="str">
        <f>IF('DT-14'!B55="追加",VLOOKUP('DT-14'!$L$13,コードM!$A:$D,3,FALSE),"")</f>
        <v/>
      </c>
      <c r="K5" s="41" t="str">
        <f>IF('DT-14'!B55="追加",'DT-14'!$L$13,"")</f>
        <v/>
      </c>
      <c r="L5" s="38" t="str">
        <f>IF('DT-14'!B55="追加","委託","")</f>
        <v/>
      </c>
      <c r="M5" s="38" t="str">
        <f>IF('DT-14'!B55="追加","-","")</f>
        <v/>
      </c>
      <c r="N5" s="38" t="str">
        <f>IF('DT-14'!B55="追加",'DT-14'!$L$15,"")</f>
        <v/>
      </c>
      <c r="O5" s="38" t="str">
        <f>IF('DT-14'!B55="追加",'DT-14'!$L$17,"")</f>
        <v/>
      </c>
      <c r="P5" s="38" t="str">
        <f>IF('DT-14'!B55="追加",'DT-14'!$L$19,"")</f>
        <v/>
      </c>
      <c r="Q5" s="38" t="str">
        <f>IF('DT-14'!B55="追加","-","")</f>
        <v/>
      </c>
      <c r="R5" s="38" t="str">
        <f>IF('DT-14'!B55="追加","対象","")</f>
        <v/>
      </c>
      <c r="S5" s="38"/>
      <c r="T5" s="40" t="str">
        <f>IF('DT-14'!B55="追加",'DT-14'!D55,"")</f>
        <v/>
      </c>
      <c r="U5" s="40" t="str">
        <f>IF('DT-14'!B55="追加",'DT-14'!J55,"")</f>
        <v/>
      </c>
      <c r="V5" s="40" t="str">
        <f>IF('DT-14'!B55="追加",'DT-14'!N55,"")</f>
        <v/>
      </c>
      <c r="W5" s="40" t="str">
        <f>IF('DT-14'!B55="追加",'DT-14'!R55,"")</f>
        <v/>
      </c>
      <c r="X5" s="38" t="str">
        <f t="shared" si="1"/>
        <v/>
      </c>
      <c r="Y5" s="38"/>
      <c r="Z5" s="38" t="str">
        <f>IF('DT-14'!B55="追加","あり","")</f>
        <v/>
      </c>
      <c r="AA5" s="38" t="str">
        <f>IF('DT-14'!B55="追加",ASC('DT-14'!AA55),"")</f>
        <v/>
      </c>
      <c r="AB5" s="38" t="str">
        <f t="shared" si="2"/>
        <v/>
      </c>
      <c r="AC5" s="38" t="str">
        <f>IF('DT-14'!B55="追加","-","")</f>
        <v/>
      </c>
      <c r="AD5" s="38"/>
      <c r="AE5" s="38" t="str">
        <f>IF('DT-14'!B55="追加","-","")</f>
        <v/>
      </c>
      <c r="AF5" s="38" t="str">
        <f>IF('DT-14'!B55="追加","-","")</f>
        <v/>
      </c>
      <c r="AG5" s="38" t="str">
        <f>IF('DT-14'!B55="追加","-","")</f>
        <v/>
      </c>
      <c r="AH5" s="38" t="str">
        <f>IF('DT-14'!B55="追加","-","")</f>
        <v/>
      </c>
      <c r="AI5" s="38" t="str">
        <f>IF('DT-14'!B55="追加","-","")</f>
        <v/>
      </c>
      <c r="AJ5" s="38" t="str">
        <f>IF('DT-14'!B55="追加","-","")</f>
        <v/>
      </c>
      <c r="AK5" s="38" t="str">
        <f>IF('DT-14'!B55="追加","-","")</f>
        <v/>
      </c>
      <c r="AL5" s="38" t="str">
        <f>IF('DT-14'!B55="追加","-","")</f>
        <v/>
      </c>
      <c r="AM5" s="38" t="str">
        <f>IF('DT-14'!B55="追加","-","")</f>
        <v/>
      </c>
      <c r="AN5" s="38" t="str">
        <f>IF('DT-14'!B55="追加","-","")</f>
        <v/>
      </c>
      <c r="AO5" s="38" t="str">
        <f>IF('DT-14'!B55="追加","-","")</f>
        <v/>
      </c>
      <c r="AP5" s="38" t="str">
        <f>IF('DT-14'!B55="追加","-","")</f>
        <v/>
      </c>
      <c r="AQ5" s="38" t="str">
        <f>IF('DT-14'!B55="追加","-","")</f>
        <v/>
      </c>
      <c r="AR5" s="38" t="str">
        <f>IF('DT-14'!B55="追加","-","")</f>
        <v/>
      </c>
      <c r="AS5" s="38" t="str">
        <f>IF('DT-14'!B55="追加","-","")</f>
        <v/>
      </c>
      <c r="AT5" s="38" t="str">
        <f>IF('DT-14'!B55="追加","-","")</f>
        <v/>
      </c>
      <c r="AU5" s="38" t="str">
        <f>IF('DT-14'!B55="追加","-","")</f>
        <v/>
      </c>
      <c r="AV5" s="38" t="str">
        <f>IF('DT-14'!B55="追加","-","")</f>
        <v/>
      </c>
      <c r="AW5" s="38" t="str">
        <f>IF('DT-14'!B55="追加","-","")</f>
        <v/>
      </c>
      <c r="AX5" s="38" t="str">
        <f>IF('DT-14'!B55="追加","-","")</f>
        <v/>
      </c>
      <c r="AY5" s="33" t="str">
        <f>IF('DT-14'!B55="追加","-","")</f>
        <v/>
      </c>
    </row>
    <row r="6" spans="1:51" ht="20.25" customHeight="1" x14ac:dyDescent="0.15">
      <c r="A6" s="32" t="str">
        <f>IF('DT-14'!B56="追加","新規","")</f>
        <v/>
      </c>
      <c r="B6" s="38" t="str">
        <f>IF('DT-14'!B56="追加","登録待ち","")</f>
        <v/>
      </c>
      <c r="C6" s="39" t="str">
        <f>IF('DT-14'!B56="追加",'DT-14'!$AA$5,"")</f>
        <v/>
      </c>
      <c r="D6" s="38"/>
      <c r="E6" s="38"/>
      <c r="F6" s="38"/>
      <c r="G6" s="38"/>
      <c r="H6" s="38" t="str">
        <f>IF('DT-14'!B56="追加","投資家","")</f>
        <v/>
      </c>
      <c r="I6" s="40" t="str">
        <f>IF('DT-14'!B56="追加",VLOOKUP('DT-14'!$L$13,コードM!$A:$C,2,FALSE),"")</f>
        <v/>
      </c>
      <c r="J6" s="40" t="str">
        <f>IF('DT-14'!B56="追加",VLOOKUP('DT-14'!$L$13,コードM!$A:$D,3,FALSE),"")</f>
        <v/>
      </c>
      <c r="K6" s="41" t="str">
        <f>IF('DT-14'!B56="追加",'DT-14'!$L$13,"")</f>
        <v/>
      </c>
      <c r="L6" s="38" t="str">
        <f>IF('DT-14'!B56="追加","委託","")</f>
        <v/>
      </c>
      <c r="M6" s="38" t="str">
        <f>IF('DT-14'!B56="追加","-","")</f>
        <v/>
      </c>
      <c r="N6" s="38" t="str">
        <f>IF('DT-14'!B56="追加",'DT-14'!$L$15,"")</f>
        <v/>
      </c>
      <c r="O6" s="38" t="str">
        <f>IF('DT-14'!B56="追加",'DT-14'!$L$17,"")</f>
        <v/>
      </c>
      <c r="P6" s="38" t="str">
        <f>IF('DT-14'!B56="追加",'DT-14'!$L$19,"")</f>
        <v/>
      </c>
      <c r="Q6" s="38" t="str">
        <f>IF('DT-14'!B56="追加","-","")</f>
        <v/>
      </c>
      <c r="R6" s="38" t="str">
        <f>IF('DT-14'!B56="追加","対象","")</f>
        <v/>
      </c>
      <c r="S6" s="38"/>
      <c r="T6" s="40" t="str">
        <f>IF('DT-14'!B56="追加",'DT-14'!D56,"")</f>
        <v/>
      </c>
      <c r="U6" s="40" t="str">
        <f>IF('DT-14'!B56="追加",'DT-14'!J56,"")</f>
        <v/>
      </c>
      <c r="V6" s="40" t="str">
        <f>IF('DT-14'!B56="追加",'DT-14'!N56,"")</f>
        <v/>
      </c>
      <c r="W6" s="40" t="str">
        <f>IF('DT-14'!B56="追加",'DT-14'!R56,"")</f>
        <v/>
      </c>
      <c r="X6" s="38" t="str">
        <f t="shared" si="1"/>
        <v/>
      </c>
      <c r="Y6" s="38"/>
      <c r="Z6" s="38" t="str">
        <f>IF('DT-14'!B56="追加","あり","")</f>
        <v/>
      </c>
      <c r="AA6" s="38" t="str">
        <f>IF('DT-14'!B56="追加",ASC('DT-14'!AA56),"")</f>
        <v/>
      </c>
      <c r="AB6" s="38" t="str">
        <f t="shared" si="2"/>
        <v/>
      </c>
      <c r="AC6" s="38" t="str">
        <f>IF('DT-14'!B56="追加","-","")</f>
        <v/>
      </c>
      <c r="AD6" s="38"/>
      <c r="AE6" s="38" t="str">
        <f>IF('DT-14'!B56="追加","-","")</f>
        <v/>
      </c>
      <c r="AF6" s="38" t="str">
        <f>IF('DT-14'!B56="追加","-","")</f>
        <v/>
      </c>
      <c r="AG6" s="38" t="str">
        <f>IF('DT-14'!B56="追加","-","")</f>
        <v/>
      </c>
      <c r="AH6" s="38" t="str">
        <f>IF('DT-14'!B56="追加","-","")</f>
        <v/>
      </c>
      <c r="AI6" s="38" t="str">
        <f>IF('DT-14'!B56="追加","-","")</f>
        <v/>
      </c>
      <c r="AJ6" s="38" t="str">
        <f>IF('DT-14'!B56="追加","-","")</f>
        <v/>
      </c>
      <c r="AK6" s="38" t="str">
        <f>IF('DT-14'!B56="追加","-","")</f>
        <v/>
      </c>
      <c r="AL6" s="38" t="str">
        <f>IF('DT-14'!B56="追加","-","")</f>
        <v/>
      </c>
      <c r="AM6" s="38" t="str">
        <f>IF('DT-14'!B56="追加","-","")</f>
        <v/>
      </c>
      <c r="AN6" s="38" t="str">
        <f>IF('DT-14'!B56="追加","-","")</f>
        <v/>
      </c>
      <c r="AO6" s="38" t="str">
        <f>IF('DT-14'!B56="追加","-","")</f>
        <v/>
      </c>
      <c r="AP6" s="38" t="str">
        <f>IF('DT-14'!B56="追加","-","")</f>
        <v/>
      </c>
      <c r="AQ6" s="38" t="str">
        <f>IF('DT-14'!B56="追加","-","")</f>
        <v/>
      </c>
      <c r="AR6" s="38" t="str">
        <f>IF('DT-14'!B56="追加","-","")</f>
        <v/>
      </c>
      <c r="AS6" s="38" t="str">
        <f>IF('DT-14'!B56="追加","-","")</f>
        <v/>
      </c>
      <c r="AT6" s="38" t="str">
        <f>IF('DT-14'!B56="追加","-","")</f>
        <v/>
      </c>
      <c r="AU6" s="38" t="str">
        <f>IF('DT-14'!B56="追加","-","")</f>
        <v/>
      </c>
      <c r="AV6" s="38" t="str">
        <f>IF('DT-14'!B56="追加","-","")</f>
        <v/>
      </c>
      <c r="AW6" s="38" t="str">
        <f>IF('DT-14'!B56="追加","-","")</f>
        <v/>
      </c>
      <c r="AX6" s="38" t="str">
        <f>IF('DT-14'!B56="追加","-","")</f>
        <v/>
      </c>
      <c r="AY6" s="33" t="str">
        <f>IF('DT-14'!B56="追加","-","")</f>
        <v/>
      </c>
    </row>
    <row r="7" spans="1:51" ht="20.25" customHeight="1" x14ac:dyDescent="0.15">
      <c r="A7" s="32" t="str">
        <f>IF('DT-14'!B57="追加","新規","")</f>
        <v/>
      </c>
      <c r="B7" s="38" t="str">
        <f>IF('DT-14'!B57="追加","登録待ち","")</f>
        <v/>
      </c>
      <c r="C7" s="39" t="str">
        <f>IF('DT-14'!B57="追加",'DT-14'!$AA$5,"")</f>
        <v/>
      </c>
      <c r="D7" s="38"/>
      <c r="E7" s="38"/>
      <c r="F7" s="38"/>
      <c r="G7" s="38"/>
      <c r="H7" s="38" t="str">
        <f>IF('DT-14'!B57="追加","投資家","")</f>
        <v/>
      </c>
      <c r="I7" s="40" t="str">
        <f>IF('DT-14'!B57="追加",VLOOKUP('DT-14'!$L$13,コードM!$A:$C,2,FALSE),"")</f>
        <v/>
      </c>
      <c r="J7" s="40" t="str">
        <f>IF('DT-14'!B57="追加",VLOOKUP('DT-14'!$L$13,コードM!$A:$D,3,FALSE),"")</f>
        <v/>
      </c>
      <c r="K7" s="41" t="str">
        <f>IF('DT-14'!B57="追加",'DT-14'!$L$13,"")</f>
        <v/>
      </c>
      <c r="L7" s="38" t="str">
        <f>IF('DT-14'!B57="追加","委託","")</f>
        <v/>
      </c>
      <c r="M7" s="38" t="str">
        <f>IF('DT-14'!B57="追加","-","")</f>
        <v/>
      </c>
      <c r="N7" s="38" t="str">
        <f>IF('DT-14'!B57="追加",'DT-14'!$L$15,"")</f>
        <v/>
      </c>
      <c r="O7" s="38" t="str">
        <f>IF('DT-14'!B57="追加",'DT-14'!$L$17,"")</f>
        <v/>
      </c>
      <c r="P7" s="38" t="str">
        <f>IF('DT-14'!B57="追加",'DT-14'!$L$19,"")</f>
        <v/>
      </c>
      <c r="Q7" s="38" t="str">
        <f>IF('DT-14'!B57="追加","-","")</f>
        <v/>
      </c>
      <c r="R7" s="38" t="str">
        <f>IF('DT-14'!B57="追加","対象","")</f>
        <v/>
      </c>
      <c r="S7" s="38"/>
      <c r="T7" s="40" t="str">
        <f>IF('DT-14'!B57="追加",'DT-14'!D57,"")</f>
        <v/>
      </c>
      <c r="U7" s="40" t="str">
        <f>IF('DT-14'!B57="追加",'DT-14'!J57,"")</f>
        <v/>
      </c>
      <c r="V7" s="40" t="str">
        <f>IF('DT-14'!B57="追加",'DT-14'!N57,"")</f>
        <v/>
      </c>
      <c r="W7" s="40" t="str">
        <f>IF('DT-14'!B57="追加",'DT-14'!R57,"")</f>
        <v/>
      </c>
      <c r="X7" s="38" t="str">
        <f t="shared" si="1"/>
        <v/>
      </c>
      <c r="Y7" s="38"/>
      <c r="Z7" s="38" t="str">
        <f>IF('DT-14'!B57="追加","あり","")</f>
        <v/>
      </c>
      <c r="AA7" s="38" t="str">
        <f>IF('DT-14'!B57="追加",ASC('DT-14'!AA57),"")</f>
        <v/>
      </c>
      <c r="AB7" s="38" t="str">
        <f t="shared" si="2"/>
        <v/>
      </c>
      <c r="AC7" s="38" t="str">
        <f>IF('DT-14'!B57="追加","-","")</f>
        <v/>
      </c>
      <c r="AD7" s="38"/>
      <c r="AE7" s="38" t="str">
        <f>IF('DT-14'!B57="追加","-","")</f>
        <v/>
      </c>
      <c r="AF7" s="38" t="str">
        <f>IF('DT-14'!B57="追加","-","")</f>
        <v/>
      </c>
      <c r="AG7" s="38" t="str">
        <f>IF('DT-14'!B57="追加","-","")</f>
        <v/>
      </c>
      <c r="AH7" s="38" t="str">
        <f>IF('DT-14'!B57="追加","-","")</f>
        <v/>
      </c>
      <c r="AI7" s="38" t="str">
        <f>IF('DT-14'!B57="追加","-","")</f>
        <v/>
      </c>
      <c r="AJ7" s="38" t="str">
        <f>IF('DT-14'!B57="追加","-","")</f>
        <v/>
      </c>
      <c r="AK7" s="38" t="str">
        <f>IF('DT-14'!B57="追加","-","")</f>
        <v/>
      </c>
      <c r="AL7" s="38" t="str">
        <f>IF('DT-14'!B57="追加","-","")</f>
        <v/>
      </c>
      <c r="AM7" s="38" t="str">
        <f>IF('DT-14'!B57="追加","-","")</f>
        <v/>
      </c>
      <c r="AN7" s="38" t="str">
        <f>IF('DT-14'!B57="追加","-","")</f>
        <v/>
      </c>
      <c r="AO7" s="38" t="str">
        <f>IF('DT-14'!B57="追加","-","")</f>
        <v/>
      </c>
      <c r="AP7" s="38" t="str">
        <f>IF('DT-14'!B57="追加","-","")</f>
        <v/>
      </c>
      <c r="AQ7" s="38" t="str">
        <f>IF('DT-14'!B57="追加","-","")</f>
        <v/>
      </c>
      <c r="AR7" s="38" t="str">
        <f>IF('DT-14'!B57="追加","-","")</f>
        <v/>
      </c>
      <c r="AS7" s="38" t="str">
        <f>IF('DT-14'!B57="追加","-","")</f>
        <v/>
      </c>
      <c r="AT7" s="38" t="str">
        <f>IF('DT-14'!B57="追加","-","")</f>
        <v/>
      </c>
      <c r="AU7" s="38" t="str">
        <f>IF('DT-14'!B57="追加","-","")</f>
        <v/>
      </c>
      <c r="AV7" s="38" t="str">
        <f>IF('DT-14'!B57="追加","-","")</f>
        <v/>
      </c>
      <c r="AW7" s="38" t="str">
        <f>IF('DT-14'!B57="追加","-","")</f>
        <v/>
      </c>
      <c r="AX7" s="38" t="str">
        <f>IF('DT-14'!B57="追加","-","")</f>
        <v/>
      </c>
      <c r="AY7" s="33" t="str">
        <f>IF('DT-14'!B57="追加","-","")</f>
        <v/>
      </c>
    </row>
    <row r="8" spans="1:51" ht="20.25" customHeight="1" x14ac:dyDescent="0.15">
      <c r="A8" s="32" t="str">
        <f>IF('DT-14'!B58="追加","新規","")</f>
        <v/>
      </c>
      <c r="B8" s="38" t="str">
        <f>IF('DT-14'!B58="追加","登録待ち","")</f>
        <v/>
      </c>
      <c r="C8" s="39" t="str">
        <f>IF('DT-14'!B58="追加",'DT-14'!$AA$5,"")</f>
        <v/>
      </c>
      <c r="D8" s="38"/>
      <c r="E8" s="38"/>
      <c r="F8" s="38"/>
      <c r="G8" s="38"/>
      <c r="H8" s="38" t="str">
        <f>IF('DT-14'!B58="追加","投資家","")</f>
        <v/>
      </c>
      <c r="I8" s="40" t="str">
        <f>IF('DT-14'!B58="追加",VLOOKUP('DT-14'!$L$13,コードM!$A:$C,2,FALSE),"")</f>
        <v/>
      </c>
      <c r="J8" s="40" t="str">
        <f>IF('DT-14'!B58="追加",VLOOKUP('DT-14'!$L$13,コードM!$A:$D,3,FALSE),"")</f>
        <v/>
      </c>
      <c r="K8" s="41" t="str">
        <f>IF('DT-14'!B58="追加",'DT-14'!$L$13,"")</f>
        <v/>
      </c>
      <c r="L8" s="38" t="str">
        <f>IF('DT-14'!B58="追加","委託","")</f>
        <v/>
      </c>
      <c r="M8" s="38" t="str">
        <f>IF('DT-14'!B58="追加","-","")</f>
        <v/>
      </c>
      <c r="N8" s="38" t="str">
        <f>IF('DT-14'!B58="追加",'DT-14'!$L$15,"")</f>
        <v/>
      </c>
      <c r="O8" s="38" t="str">
        <f>IF('DT-14'!B58="追加",'DT-14'!$L$17,"")</f>
        <v/>
      </c>
      <c r="P8" s="38" t="str">
        <f>IF('DT-14'!B58="追加",'DT-14'!$L$19,"")</f>
        <v/>
      </c>
      <c r="Q8" s="38" t="str">
        <f>IF('DT-14'!B58="追加","-","")</f>
        <v/>
      </c>
      <c r="R8" s="38" t="str">
        <f>IF('DT-14'!B58="追加","対象","")</f>
        <v/>
      </c>
      <c r="S8" s="38"/>
      <c r="T8" s="40" t="str">
        <f>IF('DT-14'!B58="追加",'DT-14'!D58,"")</f>
        <v/>
      </c>
      <c r="U8" s="40" t="str">
        <f>IF('DT-14'!B58="追加",'DT-14'!J58,"")</f>
        <v/>
      </c>
      <c r="V8" s="40" t="str">
        <f>IF('DT-14'!B58="追加",'DT-14'!N58,"")</f>
        <v/>
      </c>
      <c r="W8" s="40" t="str">
        <f>IF('DT-14'!B58="追加",'DT-14'!R58,"")</f>
        <v/>
      </c>
      <c r="X8" s="38" t="str">
        <f t="shared" si="1"/>
        <v/>
      </c>
      <c r="Y8" s="38"/>
      <c r="Z8" s="38" t="str">
        <f>IF('DT-14'!B58="追加","あり","")</f>
        <v/>
      </c>
      <c r="AA8" s="38" t="str">
        <f>IF('DT-14'!B58="追加",ASC('DT-14'!AA58),"")</f>
        <v/>
      </c>
      <c r="AB8" s="38" t="str">
        <f t="shared" si="2"/>
        <v/>
      </c>
      <c r="AC8" s="38" t="str">
        <f>IF('DT-14'!B58="追加","-","")</f>
        <v/>
      </c>
      <c r="AD8" s="38"/>
      <c r="AE8" s="38" t="str">
        <f>IF('DT-14'!B58="追加","-","")</f>
        <v/>
      </c>
      <c r="AF8" s="38" t="str">
        <f>IF('DT-14'!B58="追加","-","")</f>
        <v/>
      </c>
      <c r="AG8" s="38" t="str">
        <f>IF('DT-14'!B58="追加","-","")</f>
        <v/>
      </c>
      <c r="AH8" s="38" t="str">
        <f>IF('DT-14'!B58="追加","-","")</f>
        <v/>
      </c>
      <c r="AI8" s="38" t="str">
        <f>IF('DT-14'!B58="追加","-","")</f>
        <v/>
      </c>
      <c r="AJ8" s="38" t="str">
        <f>IF('DT-14'!B58="追加","-","")</f>
        <v/>
      </c>
      <c r="AK8" s="38" t="str">
        <f>IF('DT-14'!B58="追加","-","")</f>
        <v/>
      </c>
      <c r="AL8" s="38" t="str">
        <f>IF('DT-14'!B58="追加","-","")</f>
        <v/>
      </c>
      <c r="AM8" s="38" t="str">
        <f>IF('DT-14'!B58="追加","-","")</f>
        <v/>
      </c>
      <c r="AN8" s="38" t="str">
        <f>IF('DT-14'!B58="追加","-","")</f>
        <v/>
      </c>
      <c r="AO8" s="38" t="str">
        <f>IF('DT-14'!B58="追加","-","")</f>
        <v/>
      </c>
      <c r="AP8" s="38" t="str">
        <f>IF('DT-14'!B58="追加","-","")</f>
        <v/>
      </c>
      <c r="AQ8" s="38" t="str">
        <f>IF('DT-14'!B58="追加","-","")</f>
        <v/>
      </c>
      <c r="AR8" s="38" t="str">
        <f>IF('DT-14'!B58="追加","-","")</f>
        <v/>
      </c>
      <c r="AS8" s="38" t="str">
        <f>IF('DT-14'!B58="追加","-","")</f>
        <v/>
      </c>
      <c r="AT8" s="38" t="str">
        <f>IF('DT-14'!B58="追加","-","")</f>
        <v/>
      </c>
      <c r="AU8" s="38" t="str">
        <f>IF('DT-14'!B58="追加","-","")</f>
        <v/>
      </c>
      <c r="AV8" s="38" t="str">
        <f>IF('DT-14'!B58="追加","-","")</f>
        <v/>
      </c>
      <c r="AW8" s="38" t="str">
        <f>IF('DT-14'!B58="追加","-","")</f>
        <v/>
      </c>
      <c r="AX8" s="38" t="str">
        <f>IF('DT-14'!B58="追加","-","")</f>
        <v/>
      </c>
      <c r="AY8" s="33" t="str">
        <f>IF('DT-14'!B58="追加","-","")</f>
        <v/>
      </c>
    </row>
    <row r="9" spans="1:51" ht="20.25" customHeight="1" x14ac:dyDescent="0.15">
      <c r="A9" s="32" t="str">
        <f>IF('DT-14'!B59="追加","新規","")</f>
        <v/>
      </c>
      <c r="B9" s="38" t="str">
        <f>IF('DT-14'!B59="追加","登録待ち","")</f>
        <v/>
      </c>
      <c r="C9" s="39" t="str">
        <f>IF('DT-14'!B59="追加",'DT-14'!$AA$5,"")</f>
        <v/>
      </c>
      <c r="D9" s="38"/>
      <c r="E9" s="38"/>
      <c r="F9" s="38"/>
      <c r="G9" s="38"/>
      <c r="H9" s="38" t="str">
        <f>IF('DT-14'!B59="追加","投資家","")</f>
        <v/>
      </c>
      <c r="I9" s="40" t="str">
        <f>IF('DT-14'!B59="追加",VLOOKUP('DT-14'!$L$13,コードM!$A:$C,2,FALSE),"")</f>
        <v/>
      </c>
      <c r="J9" s="40" t="str">
        <f>IF('DT-14'!B59="追加",VLOOKUP('DT-14'!$L$13,コードM!$A:$D,3,FALSE),"")</f>
        <v/>
      </c>
      <c r="K9" s="41" t="str">
        <f>IF('DT-14'!B59="追加",'DT-14'!$L$13,"")</f>
        <v/>
      </c>
      <c r="L9" s="38" t="str">
        <f>IF('DT-14'!B59="追加","委託","")</f>
        <v/>
      </c>
      <c r="M9" s="38" t="str">
        <f>IF('DT-14'!B59="追加","-","")</f>
        <v/>
      </c>
      <c r="N9" s="38" t="str">
        <f>IF('DT-14'!B59="追加",'DT-14'!$L$15,"")</f>
        <v/>
      </c>
      <c r="O9" s="38" t="str">
        <f>IF('DT-14'!B59="追加",'DT-14'!$L$17,"")</f>
        <v/>
      </c>
      <c r="P9" s="38" t="str">
        <f>IF('DT-14'!B59="追加",'DT-14'!$L$19,"")</f>
        <v/>
      </c>
      <c r="Q9" s="38" t="str">
        <f>IF('DT-14'!B59="追加","-","")</f>
        <v/>
      </c>
      <c r="R9" s="38" t="str">
        <f>IF('DT-14'!B59="追加","対象","")</f>
        <v/>
      </c>
      <c r="S9" s="38"/>
      <c r="T9" s="40" t="str">
        <f>IF('DT-14'!B59="追加",'DT-14'!D59,"")</f>
        <v/>
      </c>
      <c r="U9" s="40" t="str">
        <f>IF('DT-14'!B59="追加",'DT-14'!J59,"")</f>
        <v/>
      </c>
      <c r="V9" s="40" t="str">
        <f>IF('DT-14'!B59="追加",'DT-14'!N59,"")</f>
        <v/>
      </c>
      <c r="W9" s="40" t="str">
        <f>IF('DT-14'!B59="追加",'DT-14'!R59,"")</f>
        <v/>
      </c>
      <c r="X9" s="38" t="str">
        <f t="shared" si="1"/>
        <v/>
      </c>
      <c r="Y9" s="38"/>
      <c r="Z9" s="38" t="str">
        <f>IF('DT-14'!B59="追加","あり","")</f>
        <v/>
      </c>
      <c r="AA9" s="38" t="str">
        <f>IF('DT-14'!B59="追加",ASC('DT-14'!AA59),"")</f>
        <v/>
      </c>
      <c r="AB9" s="38" t="str">
        <f t="shared" si="2"/>
        <v/>
      </c>
      <c r="AC9" s="38" t="str">
        <f>IF('DT-14'!B59="追加","-","")</f>
        <v/>
      </c>
      <c r="AD9" s="38"/>
      <c r="AE9" s="38" t="str">
        <f>IF('DT-14'!B59="追加","-","")</f>
        <v/>
      </c>
      <c r="AF9" s="38" t="str">
        <f>IF('DT-14'!B59="追加","-","")</f>
        <v/>
      </c>
      <c r="AG9" s="38" t="str">
        <f>IF('DT-14'!B59="追加","-","")</f>
        <v/>
      </c>
      <c r="AH9" s="38" t="str">
        <f>IF('DT-14'!B59="追加","-","")</f>
        <v/>
      </c>
      <c r="AI9" s="38" t="str">
        <f>IF('DT-14'!B59="追加","-","")</f>
        <v/>
      </c>
      <c r="AJ9" s="38" t="str">
        <f>IF('DT-14'!B59="追加","-","")</f>
        <v/>
      </c>
      <c r="AK9" s="38" t="str">
        <f>IF('DT-14'!B59="追加","-","")</f>
        <v/>
      </c>
      <c r="AL9" s="38" t="str">
        <f>IF('DT-14'!B59="追加","-","")</f>
        <v/>
      </c>
      <c r="AM9" s="38" t="str">
        <f>IF('DT-14'!B59="追加","-","")</f>
        <v/>
      </c>
      <c r="AN9" s="38" t="str">
        <f>IF('DT-14'!B59="追加","-","")</f>
        <v/>
      </c>
      <c r="AO9" s="38" t="str">
        <f>IF('DT-14'!B59="追加","-","")</f>
        <v/>
      </c>
      <c r="AP9" s="38" t="str">
        <f>IF('DT-14'!B59="追加","-","")</f>
        <v/>
      </c>
      <c r="AQ9" s="38" t="str">
        <f>IF('DT-14'!B59="追加","-","")</f>
        <v/>
      </c>
      <c r="AR9" s="38" t="str">
        <f>IF('DT-14'!B59="追加","-","")</f>
        <v/>
      </c>
      <c r="AS9" s="38" t="str">
        <f>IF('DT-14'!B59="追加","-","")</f>
        <v/>
      </c>
      <c r="AT9" s="38" t="str">
        <f>IF('DT-14'!B59="追加","-","")</f>
        <v/>
      </c>
      <c r="AU9" s="38" t="str">
        <f>IF('DT-14'!B59="追加","-","")</f>
        <v/>
      </c>
      <c r="AV9" s="38" t="str">
        <f>IF('DT-14'!B59="追加","-","")</f>
        <v/>
      </c>
      <c r="AW9" s="38" t="str">
        <f>IF('DT-14'!B59="追加","-","")</f>
        <v/>
      </c>
      <c r="AX9" s="38" t="str">
        <f>IF('DT-14'!B59="追加","-","")</f>
        <v/>
      </c>
      <c r="AY9" s="33" t="str">
        <f>IF('DT-14'!B59="追加","-","")</f>
        <v/>
      </c>
    </row>
    <row r="10" spans="1:51" ht="20.25" customHeight="1" x14ac:dyDescent="0.15">
      <c r="A10" s="32" t="str">
        <f>IF('DT-14'!B60="追加","新規","")</f>
        <v/>
      </c>
      <c r="B10" s="38" t="str">
        <f>IF('DT-14'!B60="追加","登録待ち","")</f>
        <v/>
      </c>
      <c r="C10" s="39" t="str">
        <f>IF('DT-14'!B60="追加",'DT-14'!$AA$5,"")</f>
        <v/>
      </c>
      <c r="D10" s="38"/>
      <c r="E10" s="38"/>
      <c r="F10" s="38"/>
      <c r="G10" s="38"/>
      <c r="H10" s="38" t="str">
        <f>IF('DT-14'!B60="追加","投資家","")</f>
        <v/>
      </c>
      <c r="I10" s="40" t="str">
        <f>IF('DT-14'!B60="追加",VLOOKUP('DT-14'!$L$13,コードM!$A:$C,2,FALSE),"")</f>
        <v/>
      </c>
      <c r="J10" s="40" t="str">
        <f>IF('DT-14'!B60="追加",VLOOKUP('DT-14'!$L$13,コードM!$A:$D,3,FALSE),"")</f>
        <v/>
      </c>
      <c r="K10" s="41" t="str">
        <f>IF('DT-14'!B60="追加",'DT-14'!$L$13,"")</f>
        <v/>
      </c>
      <c r="L10" s="38" t="str">
        <f>IF('DT-14'!B60="追加","委託","")</f>
        <v/>
      </c>
      <c r="M10" s="38" t="str">
        <f>IF('DT-14'!B60="追加","-","")</f>
        <v/>
      </c>
      <c r="N10" s="38" t="str">
        <f>IF('DT-14'!B60="追加",'DT-14'!$L$15,"")</f>
        <v/>
      </c>
      <c r="O10" s="38" t="str">
        <f>IF('DT-14'!B60="追加",'DT-14'!$L$17,"")</f>
        <v/>
      </c>
      <c r="P10" s="38" t="str">
        <f>IF('DT-14'!B60="追加",'DT-14'!$L$19,"")</f>
        <v/>
      </c>
      <c r="Q10" s="38" t="str">
        <f>IF('DT-14'!B60="追加","-","")</f>
        <v/>
      </c>
      <c r="R10" s="38" t="str">
        <f>IF('DT-14'!B60="追加","対象","")</f>
        <v/>
      </c>
      <c r="S10" s="38"/>
      <c r="T10" s="40" t="str">
        <f>IF('DT-14'!B60="追加",'DT-14'!D60,"")</f>
        <v/>
      </c>
      <c r="U10" s="40" t="str">
        <f>IF('DT-14'!B60="追加",'DT-14'!J60,"")</f>
        <v/>
      </c>
      <c r="V10" s="40" t="str">
        <f>IF('DT-14'!B60="追加",'DT-14'!N60,"")</f>
        <v/>
      </c>
      <c r="W10" s="40" t="str">
        <f>IF('DT-14'!B60="追加",'DT-14'!R60,"")</f>
        <v/>
      </c>
      <c r="X10" s="38" t="str">
        <f t="shared" si="1"/>
        <v/>
      </c>
      <c r="Y10" s="38"/>
      <c r="Z10" s="38" t="str">
        <f>IF('DT-14'!B60="追加","あり","")</f>
        <v/>
      </c>
      <c r="AA10" s="38" t="str">
        <f>IF('DT-14'!B60="追加",ASC('DT-14'!AA60),"")</f>
        <v/>
      </c>
      <c r="AB10" s="38" t="str">
        <f t="shared" si="2"/>
        <v/>
      </c>
      <c r="AC10" s="38" t="str">
        <f>IF('DT-14'!B60="追加","-","")</f>
        <v/>
      </c>
      <c r="AD10" s="38"/>
      <c r="AE10" s="38" t="str">
        <f>IF('DT-14'!B60="追加","-","")</f>
        <v/>
      </c>
      <c r="AF10" s="38" t="str">
        <f>IF('DT-14'!B60="追加","-","")</f>
        <v/>
      </c>
      <c r="AG10" s="38" t="str">
        <f>IF('DT-14'!B60="追加","-","")</f>
        <v/>
      </c>
      <c r="AH10" s="38" t="str">
        <f>IF('DT-14'!B60="追加","-","")</f>
        <v/>
      </c>
      <c r="AI10" s="38" t="str">
        <f>IF('DT-14'!B60="追加","-","")</f>
        <v/>
      </c>
      <c r="AJ10" s="38" t="str">
        <f>IF('DT-14'!B60="追加","-","")</f>
        <v/>
      </c>
      <c r="AK10" s="38" t="str">
        <f>IF('DT-14'!B60="追加","-","")</f>
        <v/>
      </c>
      <c r="AL10" s="38" t="str">
        <f>IF('DT-14'!B60="追加","-","")</f>
        <v/>
      </c>
      <c r="AM10" s="38" t="str">
        <f>IF('DT-14'!B60="追加","-","")</f>
        <v/>
      </c>
      <c r="AN10" s="38" t="str">
        <f>IF('DT-14'!B60="追加","-","")</f>
        <v/>
      </c>
      <c r="AO10" s="38" t="str">
        <f>IF('DT-14'!B60="追加","-","")</f>
        <v/>
      </c>
      <c r="AP10" s="38" t="str">
        <f>IF('DT-14'!B60="追加","-","")</f>
        <v/>
      </c>
      <c r="AQ10" s="38" t="str">
        <f>IF('DT-14'!B60="追加","-","")</f>
        <v/>
      </c>
      <c r="AR10" s="38" t="str">
        <f>IF('DT-14'!B60="追加","-","")</f>
        <v/>
      </c>
      <c r="AS10" s="38" t="str">
        <f>IF('DT-14'!B60="追加","-","")</f>
        <v/>
      </c>
      <c r="AT10" s="38" t="str">
        <f>IF('DT-14'!B60="追加","-","")</f>
        <v/>
      </c>
      <c r="AU10" s="38" t="str">
        <f>IF('DT-14'!B60="追加","-","")</f>
        <v/>
      </c>
      <c r="AV10" s="38" t="str">
        <f>IF('DT-14'!B60="追加","-","")</f>
        <v/>
      </c>
      <c r="AW10" s="38" t="str">
        <f>IF('DT-14'!B60="追加","-","")</f>
        <v/>
      </c>
      <c r="AX10" s="38" t="str">
        <f>IF('DT-14'!B60="追加","-","")</f>
        <v/>
      </c>
      <c r="AY10" s="33" t="str">
        <f>IF('DT-14'!B60="追加","-","")</f>
        <v/>
      </c>
    </row>
    <row r="11" spans="1:51" ht="22.5" customHeight="1" thickBot="1" x14ac:dyDescent="0.2">
      <c r="A11" s="35" t="str">
        <f>IF('DT-14'!B61="追加","新規","")</f>
        <v/>
      </c>
      <c r="B11" s="36" t="str">
        <f>IF('DT-14'!B61="追加","登録待ち","")</f>
        <v/>
      </c>
      <c r="C11" s="42" t="str">
        <f>IF('DT-14'!B61="追加",'DT-14'!$AA$5,"")</f>
        <v/>
      </c>
      <c r="D11" s="36"/>
      <c r="E11" s="36"/>
      <c r="F11" s="36"/>
      <c r="G11" s="36"/>
      <c r="H11" s="36" t="str">
        <f>IF('DT-14'!B61="追加","投資家","")</f>
        <v/>
      </c>
      <c r="I11" s="43" t="str">
        <f>IF('DT-14'!B61="追加",VLOOKUP('DT-14'!$L$13,コードM!$A:$C,2,FALSE),"")</f>
        <v/>
      </c>
      <c r="J11" s="43" t="str">
        <f>IF('DT-14'!B61="追加",VLOOKUP('DT-14'!$L$13,コードM!$A:$D,3,FALSE),"")</f>
        <v/>
      </c>
      <c r="K11" s="44" t="str">
        <f>IF('DT-14'!B61="追加",'DT-14'!$L$13,"")</f>
        <v/>
      </c>
      <c r="L11" s="36" t="str">
        <f>IF('DT-14'!B61="追加","委託","")</f>
        <v/>
      </c>
      <c r="M11" s="36" t="str">
        <f>IF('DT-14'!B61="追加","-","")</f>
        <v/>
      </c>
      <c r="N11" s="36" t="str">
        <f>IF('DT-14'!B61="追加",'DT-14'!$L$15,"")</f>
        <v/>
      </c>
      <c r="O11" s="36" t="str">
        <f>IF('DT-14'!B61="追加",'DT-14'!$L$17,"")</f>
        <v/>
      </c>
      <c r="P11" s="36" t="str">
        <f>IF('DT-14'!B61="追加",'DT-14'!$L$19,"")</f>
        <v/>
      </c>
      <c r="Q11" s="36" t="str">
        <f>IF('DT-14'!B61="追加","-","")</f>
        <v/>
      </c>
      <c r="R11" s="36" t="str">
        <f>IF('DT-14'!B61="追加","対象","")</f>
        <v/>
      </c>
      <c r="S11" s="36"/>
      <c r="T11" s="43" t="str">
        <f>IF('DT-14'!B61="追加",'DT-14'!D61,"")</f>
        <v/>
      </c>
      <c r="U11" s="43" t="str">
        <f>IF('DT-14'!B61="追加",'DT-14'!J61,"")</f>
        <v/>
      </c>
      <c r="V11" s="43" t="str">
        <f>IF('DT-14'!B61="追加",'DT-14'!N61,"")</f>
        <v/>
      </c>
      <c r="W11" s="43" t="str">
        <f>IF('DT-14'!B61="追加",'DT-14'!R61,"")</f>
        <v/>
      </c>
      <c r="X11" s="36" t="str">
        <f t="shared" si="1"/>
        <v/>
      </c>
      <c r="Y11" s="36"/>
      <c r="Z11" s="36" t="str">
        <f>IF('DT-14'!B61="追加","あり","")</f>
        <v/>
      </c>
      <c r="AA11" s="36" t="str">
        <f>IF('DT-14'!B61="追加",ASC('DT-14'!AA61),"")</f>
        <v/>
      </c>
      <c r="AB11" s="36" t="str">
        <f t="shared" si="2"/>
        <v/>
      </c>
      <c r="AC11" s="36" t="str">
        <f>IF('DT-14'!B61="追加","-","")</f>
        <v/>
      </c>
      <c r="AD11" s="36"/>
      <c r="AE11" s="36" t="str">
        <f>IF('DT-14'!B61="追加","-","")</f>
        <v/>
      </c>
      <c r="AF11" s="36" t="str">
        <f>IF('DT-14'!B61="追加","-","")</f>
        <v/>
      </c>
      <c r="AG11" s="36" t="str">
        <f>IF('DT-14'!B61="追加","-","")</f>
        <v/>
      </c>
      <c r="AH11" s="36" t="str">
        <f>IF('DT-14'!B61="追加","-","")</f>
        <v/>
      </c>
      <c r="AI11" s="36" t="str">
        <f>IF('DT-14'!B61="追加","-","")</f>
        <v/>
      </c>
      <c r="AJ11" s="36" t="str">
        <f>IF('DT-14'!B61="追加","-","")</f>
        <v/>
      </c>
      <c r="AK11" s="36" t="str">
        <f>IF('DT-14'!B61="追加","-","")</f>
        <v/>
      </c>
      <c r="AL11" s="36" t="str">
        <f>IF('DT-14'!B61="追加","-","")</f>
        <v/>
      </c>
      <c r="AM11" s="36" t="str">
        <f>IF('DT-14'!B61="追加","-","")</f>
        <v/>
      </c>
      <c r="AN11" s="36" t="str">
        <f>IF('DT-14'!B61="追加","-","")</f>
        <v/>
      </c>
      <c r="AO11" s="36" t="str">
        <f>IF('DT-14'!B61="追加","-","")</f>
        <v/>
      </c>
      <c r="AP11" s="36" t="str">
        <f>IF('DT-14'!B61="追加","-","")</f>
        <v/>
      </c>
      <c r="AQ11" s="36" t="str">
        <f>IF('DT-14'!B61="追加","-","")</f>
        <v/>
      </c>
      <c r="AR11" s="36" t="str">
        <f>IF('DT-14'!B61="追加","-","")</f>
        <v/>
      </c>
      <c r="AS11" s="36" t="str">
        <f>IF('DT-14'!B61="追加","-","")</f>
        <v/>
      </c>
      <c r="AT11" s="36" t="str">
        <f>IF('DT-14'!B61="追加","-","")</f>
        <v/>
      </c>
      <c r="AU11" s="36" t="str">
        <f>IF('DT-14'!B61="追加","-","")</f>
        <v/>
      </c>
      <c r="AV11" s="36" t="str">
        <f>IF('DT-14'!B61="追加","-","")</f>
        <v/>
      </c>
      <c r="AW11" s="36" t="str">
        <f>IF('DT-14'!B61="追加","-","")</f>
        <v/>
      </c>
      <c r="AX11" s="36" t="str">
        <f>IF('DT-14'!B61="追加","-","")</f>
        <v/>
      </c>
      <c r="AY11" s="37" t="str">
        <f>IF('DT-14'!B61="追加","-","")</f>
        <v/>
      </c>
    </row>
    <row r="12" spans="1:51" ht="15.75" x14ac:dyDescent="0.15">
      <c r="P12" s="34"/>
    </row>
  </sheetData>
  <phoneticPr fontId="3"/>
  <conditionalFormatting sqref="G1">
    <cfRule type="expression" dxfId="5" priority="20">
      <formula>AND(#REF!="済",G1="")</formula>
    </cfRule>
  </conditionalFormatting>
  <conditionalFormatting sqref="G2:G11">
    <cfRule type="expression" dxfId="4" priority="19">
      <formula>AND(#REF!="済",G2="")</formula>
    </cfRule>
  </conditionalFormatting>
  <conditionalFormatting sqref="F1">
    <cfRule type="expression" dxfId="3" priority="18">
      <formula>AND(#REF!="済",F1="")</formula>
    </cfRule>
  </conditionalFormatting>
  <conditionalFormatting sqref="F2:F11">
    <cfRule type="expression" dxfId="2" priority="17">
      <formula>AND(#REF!="済",F2="")</formula>
    </cfRule>
  </conditionalFormatting>
  <conditionalFormatting sqref="B1">
    <cfRule type="expression" dxfId="1" priority="16">
      <formula>AND(#REF!="済",B1="")</formula>
    </cfRule>
  </conditionalFormatting>
  <conditionalFormatting sqref="B2:B11">
    <cfRule type="expression" dxfId="0" priority="15">
      <formula>AND(#REF!="済",B2="")</formula>
    </cfRule>
  </conditionalFormatting>
  <dataValidations count="1">
    <dataValidation allowBlank="1" sqref="A2:B11 T2:T11 P12" xr:uid="{950C7F94-34BA-4D99-9C41-7A138D735D2D}"/>
  </dataValidations>
  <pageMargins left="0.7" right="0.7" top="0.75" bottom="0.75" header="0.3" footer="0.3"/>
  <pageSetup paperSize="9" orientation="portrait" r:id="rId1"/>
  <customProperties>
    <customPr name="layoutContext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Y69"/>
  <sheetViews>
    <sheetView showGridLines="0" tabSelected="1" view="pageBreakPreview" zoomScaleNormal="85" zoomScaleSheetLayoutView="100" zoomScalePageLayoutView="115" workbookViewId="0">
      <selection activeCell="A5" sqref="A5"/>
    </sheetView>
  </sheetViews>
  <sheetFormatPr defaultColWidth="2.5" defaultRowHeight="14.1" customHeight="1" x14ac:dyDescent="0.25"/>
  <cols>
    <col min="1" max="1" width="3.125" style="1" customWidth="1"/>
    <col min="2" max="2" width="3" style="1" customWidth="1"/>
    <col min="3" max="3" width="2.875" style="1" customWidth="1"/>
    <col min="4" max="9" width="2.5" style="1"/>
    <col min="10" max="10" width="2.25" style="1" customWidth="1"/>
    <col min="11" max="23" width="2.5" style="1"/>
    <col min="24" max="24" width="2" style="1" customWidth="1"/>
    <col min="25" max="25" width="2.125" style="1" customWidth="1"/>
    <col min="26" max="41" width="2.5" style="1"/>
    <col min="42" max="44" width="2.5" style="11" customWidth="1"/>
    <col min="45" max="16384" width="2.5" style="1"/>
  </cols>
  <sheetData>
    <row r="1" spans="1:51" ht="14.1" customHeight="1" x14ac:dyDescent="0.25">
      <c r="A1" s="104" t="s">
        <v>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</row>
    <row r="2" spans="1:51" ht="14.1" customHeight="1" x14ac:dyDescent="0.2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</row>
    <row r="3" spans="1:51" ht="25.5" customHeight="1" x14ac:dyDescent="0.2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</row>
    <row r="4" spans="1:51" s="5" customFormat="1" ht="14.1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P4" s="12"/>
      <c r="AQ4" s="12"/>
      <c r="AR4" s="12"/>
    </row>
    <row r="5" spans="1:51" ht="14.1" customHeight="1" x14ac:dyDescent="0.25">
      <c r="T5" s="2"/>
      <c r="U5" s="2"/>
      <c r="V5" s="2"/>
      <c r="W5" s="2"/>
      <c r="X5" s="2" t="s">
        <v>0</v>
      </c>
      <c r="Y5" s="2"/>
      <c r="Z5" s="2"/>
      <c r="AA5" s="85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</row>
    <row r="6" spans="1:51" ht="6.95" customHeight="1" x14ac:dyDescent="0.25">
      <c r="AQ6" s="1"/>
      <c r="AR6" s="1"/>
      <c r="AW6" s="11"/>
      <c r="AX6" s="11"/>
      <c r="AY6" s="11"/>
    </row>
    <row r="7" spans="1:51" ht="20.100000000000001" customHeight="1" x14ac:dyDescent="0.25">
      <c r="A7" s="80" t="s">
        <v>62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49"/>
      <c r="AM7" s="49"/>
      <c r="AN7" s="49"/>
      <c r="AO7" s="49"/>
      <c r="AP7" s="49"/>
      <c r="AQ7" s="49"/>
      <c r="AR7" s="49"/>
      <c r="AS7" s="49"/>
      <c r="AW7" s="11"/>
      <c r="AX7" s="11"/>
      <c r="AY7" s="11"/>
    </row>
    <row r="8" spans="1:51" ht="33.75" customHeight="1" x14ac:dyDescent="0.25">
      <c r="A8" s="47"/>
      <c r="B8" s="81" t="s">
        <v>63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50"/>
      <c r="AM8" s="50"/>
      <c r="AN8" s="50"/>
      <c r="AO8" s="50"/>
      <c r="AP8" s="51"/>
      <c r="AQ8" s="50"/>
      <c r="AR8" s="50"/>
      <c r="AS8" s="47"/>
      <c r="AW8" s="11"/>
      <c r="AX8" s="11"/>
      <c r="AY8" s="11"/>
    </row>
    <row r="9" spans="1:51" ht="6.95" customHeight="1" x14ac:dyDescent="0.25">
      <c r="A9" s="47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47"/>
      <c r="AM9" s="47"/>
      <c r="AN9" s="47"/>
      <c r="AO9" s="47"/>
      <c r="AP9" s="53"/>
      <c r="AQ9" s="47"/>
      <c r="AR9" s="47"/>
      <c r="AS9" s="47"/>
      <c r="AW9" s="11"/>
      <c r="AX9" s="11"/>
      <c r="AY9" s="11"/>
    </row>
    <row r="10" spans="1:51" ht="6.9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54"/>
      <c r="AQ10" s="4"/>
      <c r="AR10" s="4"/>
      <c r="AS10" s="4"/>
      <c r="AW10" s="11"/>
      <c r="AX10" s="11"/>
      <c r="AY10" s="11"/>
    </row>
    <row r="11" spans="1:51" ht="20.100000000000001" customHeight="1" x14ac:dyDescent="0.25">
      <c r="C11" s="77" t="s">
        <v>305</v>
      </c>
      <c r="D11" s="77"/>
      <c r="E11" s="77"/>
      <c r="F11" s="77"/>
      <c r="G11" s="77"/>
      <c r="H11" s="77"/>
      <c r="I11" s="77"/>
      <c r="J11" s="77"/>
      <c r="K11" s="77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4"/>
      <c r="AM11" s="4"/>
      <c r="AN11" s="4"/>
      <c r="AO11" s="4"/>
      <c r="AP11" s="54"/>
      <c r="AQ11" s="4"/>
      <c r="AR11" s="4"/>
      <c r="AW11" s="11"/>
      <c r="AX11" s="11"/>
      <c r="AY11" s="11"/>
    </row>
    <row r="12" spans="1:51" ht="6.95" customHeight="1" x14ac:dyDescent="0.25"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55"/>
      <c r="AQ12" s="48"/>
      <c r="AR12" s="48"/>
      <c r="AW12" s="11"/>
      <c r="AX12" s="11"/>
      <c r="AY12" s="11"/>
    </row>
    <row r="13" spans="1:51" ht="20.100000000000001" customHeight="1" x14ac:dyDescent="0.25">
      <c r="C13" s="77" t="s">
        <v>306</v>
      </c>
      <c r="D13" s="77"/>
      <c r="E13" s="77"/>
      <c r="F13" s="77"/>
      <c r="G13" s="77"/>
      <c r="H13" s="77"/>
      <c r="I13" s="77"/>
      <c r="J13" s="77"/>
      <c r="K13" s="77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4"/>
      <c r="AM13" s="4"/>
      <c r="AN13" s="4"/>
      <c r="AO13" s="4"/>
      <c r="AP13" s="54"/>
      <c r="AQ13" s="4"/>
      <c r="AR13" s="4"/>
      <c r="AW13" s="11"/>
      <c r="AX13" s="11"/>
      <c r="AY13" s="11"/>
    </row>
    <row r="14" spans="1:51" ht="6.95" customHeight="1" x14ac:dyDescent="0.25"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55"/>
      <c r="AQ14" s="48"/>
      <c r="AR14" s="48"/>
      <c r="AW14" s="11"/>
      <c r="AX14" s="11"/>
      <c r="AY14" s="11"/>
    </row>
    <row r="15" spans="1:51" ht="20.100000000000001" customHeight="1" x14ac:dyDescent="0.25">
      <c r="C15" s="77" t="s">
        <v>1</v>
      </c>
      <c r="D15" s="77"/>
      <c r="E15" s="77"/>
      <c r="F15" s="77"/>
      <c r="G15" s="77"/>
      <c r="H15" s="77"/>
      <c r="I15" s="77"/>
      <c r="J15" s="77"/>
      <c r="K15" s="77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4"/>
      <c r="AM15" s="4"/>
      <c r="AN15" s="4"/>
      <c r="AO15" s="4"/>
      <c r="AP15" s="54"/>
      <c r="AQ15" s="4"/>
      <c r="AR15" s="4"/>
      <c r="AW15" s="11"/>
      <c r="AX15" s="11"/>
      <c r="AY15" s="11"/>
    </row>
    <row r="16" spans="1:51" ht="6.95" customHeight="1" x14ac:dyDescent="0.25"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55"/>
      <c r="AQ16" s="48"/>
      <c r="AR16" s="48"/>
      <c r="AW16" s="11"/>
      <c r="AX16" s="11"/>
      <c r="AY16" s="11"/>
    </row>
    <row r="17" spans="1:51" ht="20.100000000000001" customHeight="1" x14ac:dyDescent="0.25">
      <c r="C17" s="77" t="s">
        <v>64</v>
      </c>
      <c r="D17" s="77"/>
      <c r="E17" s="77"/>
      <c r="F17" s="77"/>
      <c r="G17" s="77"/>
      <c r="H17" s="77"/>
      <c r="I17" s="77"/>
      <c r="J17" s="77"/>
      <c r="K17" s="77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4"/>
      <c r="AM17" s="4"/>
      <c r="AN17" s="4"/>
      <c r="AO17" s="4"/>
      <c r="AP17" s="54"/>
      <c r="AQ17" s="4"/>
      <c r="AR17" s="4"/>
      <c r="AW17" s="11"/>
      <c r="AX17" s="11"/>
      <c r="AY17" s="11"/>
    </row>
    <row r="18" spans="1:51" ht="6.95" customHeight="1" x14ac:dyDescent="0.25"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55"/>
      <c r="AQ18" s="48"/>
      <c r="AR18" s="48"/>
      <c r="AW18" s="11"/>
      <c r="AX18" s="11"/>
      <c r="AY18" s="11"/>
    </row>
    <row r="19" spans="1:51" ht="20.100000000000001" customHeight="1" x14ac:dyDescent="0.25">
      <c r="C19" s="77" t="s">
        <v>2</v>
      </c>
      <c r="D19" s="77"/>
      <c r="E19" s="77"/>
      <c r="F19" s="77"/>
      <c r="G19" s="77"/>
      <c r="H19" s="77"/>
      <c r="I19" s="77"/>
      <c r="J19" s="77"/>
      <c r="K19" s="77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4"/>
      <c r="AM19" s="4"/>
      <c r="AN19" s="4"/>
      <c r="AO19" s="4"/>
      <c r="AP19" s="54"/>
      <c r="AQ19" s="4"/>
      <c r="AR19" s="4"/>
      <c r="AW19" s="11"/>
      <c r="AX19" s="11"/>
      <c r="AY19" s="11"/>
    </row>
    <row r="20" spans="1:51" ht="6.95" customHeight="1" x14ac:dyDescent="0.25">
      <c r="AQ20" s="1"/>
      <c r="AR20" s="1"/>
      <c r="AW20" s="11"/>
      <c r="AX20" s="11"/>
      <c r="AY20" s="11"/>
    </row>
    <row r="21" spans="1:51" ht="14.1" customHeight="1" x14ac:dyDescent="0.25">
      <c r="AQ21" s="1"/>
      <c r="AR21" s="1"/>
      <c r="AW21" s="11"/>
      <c r="AX21" s="11"/>
      <c r="AY21" s="11"/>
    </row>
    <row r="22" spans="1:51" ht="20.100000000000001" customHeight="1" x14ac:dyDescent="0.25">
      <c r="A22" s="80" t="s">
        <v>65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49"/>
      <c r="AM22" s="49"/>
      <c r="AN22" s="49"/>
      <c r="AO22" s="49"/>
      <c r="AP22" s="49"/>
      <c r="AQ22" s="49"/>
      <c r="AR22" s="49"/>
      <c r="AS22" s="49"/>
      <c r="AW22" s="11"/>
      <c r="AX22" s="11"/>
      <c r="AY22" s="11"/>
    </row>
    <row r="23" spans="1:51" ht="20.100000000000001" customHeight="1" x14ac:dyDescent="0.25">
      <c r="A23" s="50"/>
      <c r="B23" s="81" t="s">
        <v>66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56"/>
      <c r="AM23" s="56"/>
      <c r="AN23" s="56"/>
      <c r="AO23" s="56"/>
      <c r="AP23" s="57"/>
      <c r="AQ23" s="56"/>
      <c r="AR23" s="56"/>
      <c r="AS23" s="56"/>
      <c r="AW23" s="11"/>
      <c r="AX23" s="11"/>
      <c r="AY23" s="11"/>
    </row>
    <row r="24" spans="1:51" ht="6.95" customHeight="1" x14ac:dyDescent="0.25">
      <c r="A24" s="50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6"/>
      <c r="AM24" s="56"/>
      <c r="AN24" s="56"/>
      <c r="AO24" s="56"/>
      <c r="AP24" s="57"/>
      <c r="AQ24" s="56"/>
      <c r="AR24" s="56"/>
      <c r="AS24" s="56"/>
      <c r="AW24" s="11"/>
      <c r="AX24" s="11"/>
      <c r="AY24" s="11"/>
    </row>
    <row r="25" spans="1:51" ht="20.100000000000001" customHeight="1" x14ac:dyDescent="0.25">
      <c r="C25" s="45"/>
      <c r="D25" s="45"/>
      <c r="E25" s="58"/>
      <c r="F25" s="58"/>
      <c r="G25" s="58"/>
      <c r="I25" s="2" t="s">
        <v>3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59" t="b">
        <v>0</v>
      </c>
      <c r="AQ25" s="2"/>
      <c r="AR25" s="2"/>
      <c r="AW25" s="13"/>
      <c r="AX25" s="11"/>
      <c r="AY25" s="11"/>
    </row>
    <row r="26" spans="1:51" ht="6.95" customHeight="1" x14ac:dyDescent="0.25">
      <c r="AQ26" s="1"/>
      <c r="AR26" s="1"/>
      <c r="AW26" s="11"/>
      <c r="AX26" s="11"/>
      <c r="AY26" s="11"/>
    </row>
    <row r="27" spans="1:51" s="5" customFormat="1" ht="24" customHeight="1" x14ac:dyDescent="0.2">
      <c r="H27" s="67" t="s">
        <v>5</v>
      </c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P27" s="12"/>
      <c r="AW27" s="12"/>
      <c r="AX27" s="12"/>
      <c r="AY27" s="12"/>
    </row>
    <row r="28" spans="1:51" s="5" customFormat="1" ht="12" customHeight="1" x14ac:dyDescent="0.2">
      <c r="H28" s="82" t="s">
        <v>6</v>
      </c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26"/>
      <c r="AM28" s="26"/>
      <c r="AN28" s="26"/>
      <c r="AO28" s="26"/>
      <c r="AP28" s="12"/>
      <c r="AQ28" s="26"/>
      <c r="AR28" s="26"/>
      <c r="AS28" s="17"/>
      <c r="AW28" s="12"/>
      <c r="AX28" s="12"/>
      <c r="AY28" s="12"/>
    </row>
    <row r="29" spans="1:51" s="5" customFormat="1" ht="6" customHeight="1" x14ac:dyDescent="0.2"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46"/>
      <c r="AM29" s="46"/>
      <c r="AN29" s="46"/>
      <c r="AO29" s="46"/>
      <c r="AP29" s="12"/>
      <c r="AQ29" s="46"/>
      <c r="AR29" s="46"/>
      <c r="AS29" s="17"/>
      <c r="AW29" s="12"/>
      <c r="AX29" s="12"/>
      <c r="AY29" s="12"/>
    </row>
    <row r="30" spans="1:51" s="5" customFormat="1" ht="14.1" customHeight="1" x14ac:dyDescent="0.2">
      <c r="I30" s="83" t="s">
        <v>4</v>
      </c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15"/>
      <c r="AM30" s="15"/>
      <c r="AN30" s="15"/>
      <c r="AO30" s="15"/>
      <c r="AP30" s="12"/>
      <c r="AQ30" s="15"/>
      <c r="AR30" s="15"/>
      <c r="AS30" s="15"/>
      <c r="AW30" s="12"/>
      <c r="AX30" s="12"/>
      <c r="AY30" s="12"/>
    </row>
    <row r="31" spans="1:51" s="5" customFormat="1" ht="14.1" customHeight="1" x14ac:dyDescent="0.2">
      <c r="AP31" s="12"/>
      <c r="AW31" s="12"/>
      <c r="AX31" s="12"/>
      <c r="AY31" s="12"/>
    </row>
    <row r="32" spans="1:51" s="5" customFormat="1" ht="14.1" customHeight="1" x14ac:dyDescent="0.2">
      <c r="F32" s="7"/>
      <c r="AP32" s="12"/>
      <c r="AQ32" s="12"/>
      <c r="AR32" s="12"/>
    </row>
    <row r="33" spans="1:44" s="5" customFormat="1" ht="19.5" customHeight="1" x14ac:dyDescent="0.2">
      <c r="A33" s="80" t="s">
        <v>67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21"/>
      <c r="AP33" s="12"/>
      <c r="AQ33" s="12"/>
      <c r="AR33" s="12"/>
    </row>
    <row r="34" spans="1:44" s="5" customFormat="1" ht="19.5" customHeight="1" x14ac:dyDescent="0.2">
      <c r="A34" s="61"/>
      <c r="B34" s="108" t="s">
        <v>68</v>
      </c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21"/>
      <c r="AP34" s="12"/>
      <c r="AQ34" s="12"/>
      <c r="AR34" s="12"/>
    </row>
    <row r="35" spans="1:44" ht="14.1" customHeight="1" x14ac:dyDescent="0.25">
      <c r="A35" s="60"/>
      <c r="B35" s="60"/>
      <c r="C35" s="60"/>
      <c r="E35" s="107"/>
      <c r="F35" s="107"/>
      <c r="G35" s="5"/>
      <c r="H35" s="106" t="s">
        <v>8</v>
      </c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P35" s="13"/>
    </row>
    <row r="36" spans="1:44" ht="14.1" customHeight="1" x14ac:dyDescent="0.25">
      <c r="A36" s="60"/>
      <c r="B36" s="60"/>
      <c r="C36" s="60"/>
      <c r="E36" s="107"/>
      <c r="F36" s="107"/>
      <c r="G36" s="5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44" s="5" customFormat="1" ht="14.1" customHeight="1" x14ac:dyDescent="0.2">
      <c r="A37" s="60"/>
      <c r="B37" s="60"/>
      <c r="C37" s="60"/>
      <c r="D37" s="21"/>
      <c r="E37" s="21"/>
      <c r="F37" s="21"/>
      <c r="G37" s="21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P37" s="12"/>
      <c r="AQ37" s="12"/>
      <c r="AR37" s="12"/>
    </row>
    <row r="38" spans="1:44" ht="14.1" customHeight="1" x14ac:dyDescent="0.25">
      <c r="A38" s="20"/>
      <c r="B38" s="20"/>
      <c r="C38" s="20"/>
      <c r="E38" s="107"/>
      <c r="F38" s="107"/>
      <c r="G38" s="5"/>
      <c r="H38" s="106" t="s">
        <v>10</v>
      </c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P38" s="13"/>
    </row>
    <row r="39" spans="1:44" ht="14.1" customHeight="1" x14ac:dyDescent="0.25">
      <c r="A39" s="20"/>
      <c r="B39" s="20"/>
      <c r="C39" s="20"/>
      <c r="E39" s="107"/>
      <c r="F39" s="107"/>
      <c r="G39" s="5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44" s="5" customFormat="1" ht="14.1" customHeight="1" x14ac:dyDescent="0.2">
      <c r="AP40" s="12"/>
      <c r="AQ40" s="12"/>
      <c r="AR40" s="12"/>
    </row>
    <row r="41" spans="1:44" s="5" customFormat="1" ht="14.1" customHeight="1" x14ac:dyDescent="0.2">
      <c r="A41" s="2"/>
      <c r="B41" s="2"/>
      <c r="C41" s="2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2"/>
      <c r="AP41" s="12"/>
      <c r="AQ41" s="12"/>
      <c r="AR41" s="12"/>
    </row>
    <row r="42" spans="1:44" ht="14.1" customHeight="1" x14ac:dyDescent="0.25">
      <c r="A42" s="2"/>
      <c r="B42" s="2"/>
      <c r="C42" s="2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2"/>
    </row>
    <row r="43" spans="1:44" ht="14.1" customHeight="1" x14ac:dyDescent="0.25">
      <c r="A43" s="25"/>
      <c r="B43" s="25"/>
      <c r="C43" s="25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25"/>
      <c r="AL43" s="25"/>
    </row>
    <row r="44" spans="1:44" ht="14.1" customHeight="1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23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</row>
    <row r="45" spans="1:44" ht="19.5" customHeight="1" x14ac:dyDescent="0.25">
      <c r="A45" s="81" t="s">
        <v>312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21"/>
    </row>
    <row r="46" spans="1:44" ht="19.5" customHeight="1" x14ac:dyDescent="0.25">
      <c r="A46" s="50"/>
      <c r="B46" s="100" t="s">
        <v>313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21"/>
    </row>
    <row r="47" spans="1:44" ht="6" customHeight="1" x14ac:dyDescent="0.25">
      <c r="A47" s="8"/>
      <c r="B47" s="8"/>
      <c r="C47" s="8"/>
      <c r="D47" s="18"/>
      <c r="E47" s="18"/>
      <c r="F47" s="3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P47" s="13"/>
    </row>
    <row r="48" spans="1:44" ht="13.5" customHeight="1" x14ac:dyDescent="0.25">
      <c r="A48" s="8"/>
      <c r="B48" s="8"/>
      <c r="C48" s="8"/>
      <c r="D48" s="18"/>
      <c r="E48" s="18"/>
      <c r="F48" s="3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</row>
    <row r="49" spans="1:44" ht="14.1" customHeight="1" x14ac:dyDescent="0.25">
      <c r="A49" s="8"/>
      <c r="B49" s="94" t="s">
        <v>9</v>
      </c>
      <c r="C49" s="95"/>
      <c r="D49" s="86" t="s">
        <v>307</v>
      </c>
      <c r="E49" s="87"/>
      <c r="F49" s="87"/>
      <c r="G49" s="87"/>
      <c r="H49" s="87"/>
      <c r="I49" s="87"/>
      <c r="J49" s="87"/>
      <c r="K49" s="87"/>
      <c r="L49" s="88"/>
      <c r="M49" s="86" t="s">
        <v>308</v>
      </c>
      <c r="N49" s="87"/>
      <c r="O49" s="87"/>
      <c r="P49" s="87"/>
      <c r="Q49" s="88"/>
      <c r="R49" s="111" t="s">
        <v>309</v>
      </c>
      <c r="S49" s="111"/>
      <c r="T49" s="111"/>
      <c r="U49" s="111"/>
      <c r="V49" s="111"/>
      <c r="W49" s="111"/>
      <c r="X49" s="111" t="s">
        <v>311</v>
      </c>
      <c r="Y49" s="111"/>
      <c r="Z49" s="111"/>
      <c r="AA49" s="111"/>
      <c r="AB49" s="111"/>
      <c r="AC49" s="111"/>
      <c r="AD49" s="111"/>
      <c r="AE49" s="111"/>
      <c r="AF49" s="111"/>
      <c r="AG49" s="111"/>
      <c r="AH49" s="113" t="s">
        <v>310</v>
      </c>
      <c r="AI49" s="113"/>
      <c r="AJ49" s="113"/>
      <c r="AK49" s="113"/>
      <c r="AL49" s="9"/>
    </row>
    <row r="50" spans="1:44" ht="14.1" customHeight="1" x14ac:dyDescent="0.25">
      <c r="A50" s="8"/>
      <c r="B50" s="96"/>
      <c r="C50" s="97"/>
      <c r="D50" s="89"/>
      <c r="E50" s="110"/>
      <c r="F50" s="110"/>
      <c r="G50" s="110"/>
      <c r="H50" s="110"/>
      <c r="I50" s="110"/>
      <c r="J50" s="110"/>
      <c r="K50" s="110"/>
      <c r="L50" s="90"/>
      <c r="M50" s="89"/>
      <c r="N50" s="110"/>
      <c r="O50" s="110"/>
      <c r="P50" s="110"/>
      <c r="Q50" s="90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3"/>
      <c r="AI50" s="113"/>
      <c r="AJ50" s="113"/>
      <c r="AK50" s="113"/>
      <c r="AL50" s="9"/>
    </row>
    <row r="51" spans="1:44" ht="14.1" customHeight="1" x14ac:dyDescent="0.25">
      <c r="A51" s="8"/>
      <c r="B51" s="98"/>
      <c r="C51" s="99"/>
      <c r="D51" s="91"/>
      <c r="E51" s="92"/>
      <c r="F51" s="92"/>
      <c r="G51" s="92"/>
      <c r="H51" s="92"/>
      <c r="I51" s="92"/>
      <c r="J51" s="92"/>
      <c r="K51" s="92"/>
      <c r="L51" s="93"/>
      <c r="M51" s="91"/>
      <c r="N51" s="92"/>
      <c r="O51" s="92"/>
      <c r="P51" s="92"/>
      <c r="Q51" s="93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3"/>
      <c r="AI51" s="113"/>
      <c r="AJ51" s="113"/>
      <c r="AK51" s="113"/>
      <c r="AL51" s="9"/>
    </row>
    <row r="52" spans="1:44" ht="27.75" customHeight="1" x14ac:dyDescent="0.25">
      <c r="A52" s="8"/>
      <c r="B52" s="74"/>
      <c r="C52" s="75"/>
      <c r="D52" s="74"/>
      <c r="E52" s="76"/>
      <c r="F52" s="76"/>
      <c r="G52" s="76"/>
      <c r="H52" s="76"/>
      <c r="I52" s="76"/>
      <c r="J52" s="76"/>
      <c r="K52" s="76"/>
      <c r="L52" s="75"/>
      <c r="M52" s="74"/>
      <c r="N52" s="76"/>
      <c r="O52" s="76"/>
      <c r="P52" s="76"/>
      <c r="Q52" s="75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4"/>
    </row>
    <row r="53" spans="1:44" ht="27.75" customHeight="1" x14ac:dyDescent="0.25">
      <c r="A53" s="5"/>
      <c r="B53" s="74"/>
      <c r="C53" s="75"/>
      <c r="D53" s="74"/>
      <c r="E53" s="76"/>
      <c r="F53" s="76"/>
      <c r="G53" s="76"/>
      <c r="H53" s="76"/>
      <c r="I53" s="76"/>
      <c r="J53" s="76"/>
      <c r="K53" s="76"/>
      <c r="L53" s="75"/>
      <c r="M53" s="74"/>
      <c r="N53" s="76"/>
      <c r="O53" s="76"/>
      <c r="P53" s="76"/>
      <c r="Q53" s="75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4"/>
    </row>
    <row r="54" spans="1:44" ht="27.75" customHeight="1" x14ac:dyDescent="0.25">
      <c r="A54" s="5"/>
      <c r="B54" s="74"/>
      <c r="C54" s="75"/>
      <c r="D54" s="74"/>
      <c r="E54" s="76"/>
      <c r="F54" s="76"/>
      <c r="G54" s="76"/>
      <c r="H54" s="76"/>
      <c r="I54" s="76"/>
      <c r="J54" s="76"/>
      <c r="K54" s="76"/>
      <c r="L54" s="75"/>
      <c r="M54" s="74"/>
      <c r="N54" s="76"/>
      <c r="O54" s="76"/>
      <c r="P54" s="76"/>
      <c r="Q54" s="75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4"/>
    </row>
    <row r="55" spans="1:44" ht="27.75" customHeight="1" x14ac:dyDescent="0.25">
      <c r="A55" s="5"/>
      <c r="B55" s="74"/>
      <c r="C55" s="75"/>
      <c r="D55" s="74"/>
      <c r="E55" s="76"/>
      <c r="F55" s="76"/>
      <c r="G55" s="76"/>
      <c r="H55" s="76"/>
      <c r="I55" s="76"/>
      <c r="J55" s="76"/>
      <c r="K55" s="76"/>
      <c r="L55" s="75"/>
      <c r="M55" s="74"/>
      <c r="N55" s="76"/>
      <c r="O55" s="76"/>
      <c r="P55" s="76"/>
      <c r="Q55" s="75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5"/>
    </row>
    <row r="56" spans="1:44" ht="27.75" customHeight="1" x14ac:dyDescent="0.25">
      <c r="A56" s="6"/>
      <c r="B56" s="74"/>
      <c r="C56" s="75"/>
      <c r="D56" s="74"/>
      <c r="E56" s="76"/>
      <c r="F56" s="76"/>
      <c r="G56" s="76"/>
      <c r="H56" s="76"/>
      <c r="I56" s="76"/>
      <c r="J56" s="76"/>
      <c r="K56" s="76"/>
      <c r="L56" s="75"/>
      <c r="M56" s="74"/>
      <c r="N56" s="76"/>
      <c r="O56" s="76"/>
      <c r="P56" s="76"/>
      <c r="Q56" s="75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0"/>
    </row>
    <row r="57" spans="1:44" ht="27.75" customHeight="1" x14ac:dyDescent="0.25">
      <c r="B57" s="74"/>
      <c r="C57" s="75"/>
      <c r="D57" s="74"/>
      <c r="E57" s="76"/>
      <c r="F57" s="76"/>
      <c r="G57" s="76"/>
      <c r="H57" s="76"/>
      <c r="I57" s="76"/>
      <c r="J57" s="76"/>
      <c r="K57" s="76"/>
      <c r="L57" s="75"/>
      <c r="M57" s="74"/>
      <c r="N57" s="76"/>
      <c r="O57" s="76"/>
      <c r="P57" s="76"/>
      <c r="Q57" s="75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</row>
    <row r="58" spans="1:44" ht="28.35" customHeight="1" x14ac:dyDescent="0.25">
      <c r="B58" s="74"/>
      <c r="C58" s="75"/>
      <c r="D58" s="74"/>
      <c r="E58" s="76"/>
      <c r="F58" s="76"/>
      <c r="G58" s="76"/>
      <c r="H58" s="76"/>
      <c r="I58" s="76"/>
      <c r="J58" s="76"/>
      <c r="K58" s="76"/>
      <c r="L58" s="75"/>
      <c r="M58" s="74"/>
      <c r="N58" s="76"/>
      <c r="O58" s="76"/>
      <c r="P58" s="76"/>
      <c r="Q58" s="75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P58" s="13"/>
      <c r="AQ58" s="13"/>
      <c r="AR58" s="13"/>
    </row>
    <row r="59" spans="1:44" ht="28.35" customHeight="1" x14ac:dyDescent="0.25">
      <c r="B59" s="74"/>
      <c r="C59" s="75"/>
      <c r="D59" s="74"/>
      <c r="E59" s="76"/>
      <c r="F59" s="76"/>
      <c r="G59" s="76"/>
      <c r="H59" s="76"/>
      <c r="I59" s="76"/>
      <c r="J59" s="76"/>
      <c r="K59" s="76"/>
      <c r="L59" s="75"/>
      <c r="M59" s="74"/>
      <c r="N59" s="76"/>
      <c r="O59" s="76"/>
      <c r="P59" s="76"/>
      <c r="Q59" s="75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P59" s="13"/>
      <c r="AQ59" s="13"/>
      <c r="AR59" s="13"/>
    </row>
    <row r="60" spans="1:44" ht="28.35" customHeight="1" x14ac:dyDescent="0.25">
      <c r="B60" s="74"/>
      <c r="C60" s="75"/>
      <c r="D60" s="74"/>
      <c r="E60" s="76"/>
      <c r="F60" s="76"/>
      <c r="G60" s="76"/>
      <c r="H60" s="76"/>
      <c r="I60" s="76"/>
      <c r="J60" s="76"/>
      <c r="K60" s="76"/>
      <c r="L60" s="75"/>
      <c r="M60" s="74"/>
      <c r="N60" s="76"/>
      <c r="O60" s="76"/>
      <c r="P60" s="76"/>
      <c r="Q60" s="75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P60" s="13"/>
      <c r="AQ60" s="13"/>
      <c r="AR60" s="13"/>
    </row>
    <row r="61" spans="1:44" ht="28.35" customHeight="1" x14ac:dyDescent="0.25">
      <c r="B61" s="74"/>
      <c r="C61" s="75"/>
      <c r="D61" s="74"/>
      <c r="E61" s="76"/>
      <c r="F61" s="76"/>
      <c r="G61" s="76"/>
      <c r="H61" s="76"/>
      <c r="I61" s="76"/>
      <c r="J61" s="76"/>
      <c r="K61" s="76"/>
      <c r="L61" s="75"/>
      <c r="M61" s="74"/>
      <c r="N61" s="76"/>
      <c r="O61" s="76"/>
      <c r="P61" s="76"/>
      <c r="Q61" s="75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P61" s="13"/>
      <c r="AQ61" s="13"/>
      <c r="AR61" s="13"/>
    </row>
    <row r="62" spans="1:44" ht="14.1" customHeight="1" x14ac:dyDescent="0.25">
      <c r="AP62" s="13"/>
      <c r="AQ62" s="13"/>
      <c r="AR62" s="13"/>
    </row>
    <row r="63" spans="1:44" ht="13.5" customHeight="1" x14ac:dyDescent="0.25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</row>
    <row r="64" spans="1:44" ht="14.1" customHeight="1" thickBot="1" x14ac:dyDescent="0.3"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22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</row>
    <row r="65" spans="10:42" ht="20.100000000000001" customHeight="1" x14ac:dyDescent="0.25">
      <c r="J65" s="68" t="s">
        <v>69</v>
      </c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70"/>
      <c r="AP65" s="63"/>
    </row>
    <row r="66" spans="10:42" ht="20.100000000000001" customHeight="1" x14ac:dyDescent="0.25">
      <c r="J66" s="71" t="s">
        <v>70</v>
      </c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3"/>
      <c r="AP66" s="63"/>
    </row>
    <row r="67" spans="10:42" ht="20.100000000000001" customHeight="1" x14ac:dyDescent="0.25">
      <c r="J67" s="71" t="s">
        <v>71</v>
      </c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3"/>
      <c r="AP67" s="63"/>
    </row>
    <row r="68" spans="10:42" ht="20.100000000000001" customHeight="1" thickBot="1" x14ac:dyDescent="0.3">
      <c r="J68" s="101" t="s">
        <v>72</v>
      </c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3"/>
      <c r="AP68" s="63"/>
    </row>
    <row r="69" spans="10:42" ht="14.1" customHeight="1" x14ac:dyDescent="0.25">
      <c r="AG69" s="109" t="s">
        <v>304</v>
      </c>
      <c r="AH69" s="109"/>
      <c r="AI69" s="109"/>
      <c r="AJ69" s="109"/>
      <c r="AK69" s="109"/>
      <c r="AL69" s="109"/>
    </row>
  </sheetData>
  <sheetProtection sheet="1" objects="1" scenarios="1"/>
  <mergeCells count="99">
    <mergeCell ref="X60:AG60"/>
    <mergeCell ref="AH60:AK60"/>
    <mergeCell ref="D61:L61"/>
    <mergeCell ref="M61:Q61"/>
    <mergeCell ref="R61:W61"/>
    <mergeCell ref="X61:AG61"/>
    <mergeCell ref="AH61:AK61"/>
    <mergeCell ref="X57:AG57"/>
    <mergeCell ref="AH57:AK57"/>
    <mergeCell ref="D58:L58"/>
    <mergeCell ref="M58:Q58"/>
    <mergeCell ref="R58:W58"/>
    <mergeCell ref="X58:AG58"/>
    <mergeCell ref="AH58:AK58"/>
    <mergeCell ref="D59:L59"/>
    <mergeCell ref="M59:Q59"/>
    <mergeCell ref="R59:W59"/>
    <mergeCell ref="X59:AG59"/>
    <mergeCell ref="AH59:AK59"/>
    <mergeCell ref="X54:AG54"/>
    <mergeCell ref="AH54:AK54"/>
    <mergeCell ref="D55:L55"/>
    <mergeCell ref="M55:Q55"/>
    <mergeCell ref="R55:W55"/>
    <mergeCell ref="X55:AG55"/>
    <mergeCell ref="AH55:AK55"/>
    <mergeCell ref="D56:L56"/>
    <mergeCell ref="M56:Q56"/>
    <mergeCell ref="R56:W56"/>
    <mergeCell ref="X56:AG56"/>
    <mergeCell ref="AH56:AK56"/>
    <mergeCell ref="AH49:AK51"/>
    <mergeCell ref="AH52:AK52"/>
    <mergeCell ref="X49:AG51"/>
    <mergeCell ref="X52:AG52"/>
    <mergeCell ref="D53:L53"/>
    <mergeCell ref="M53:Q53"/>
    <mergeCell ref="R53:W53"/>
    <mergeCell ref="X53:AG53"/>
    <mergeCell ref="AH53:AK53"/>
    <mergeCell ref="D49:L51"/>
    <mergeCell ref="D52:L52"/>
    <mergeCell ref="M49:Q51"/>
    <mergeCell ref="M52:Q52"/>
    <mergeCell ref="R52:W52"/>
    <mergeCell ref="R49:W51"/>
    <mergeCell ref="D54:L54"/>
    <mergeCell ref="M54:Q54"/>
    <mergeCell ref="R54:W54"/>
    <mergeCell ref="D57:L57"/>
    <mergeCell ref="M57:Q57"/>
    <mergeCell ref="R57:W57"/>
    <mergeCell ref="D60:L60"/>
    <mergeCell ref="M60:Q60"/>
    <mergeCell ref="R60:W60"/>
    <mergeCell ref="AG69:AL69"/>
    <mergeCell ref="J68:AB68"/>
    <mergeCell ref="B53:C53"/>
    <mergeCell ref="A1:AL3"/>
    <mergeCell ref="H35:U36"/>
    <mergeCell ref="H38:U39"/>
    <mergeCell ref="E35:F36"/>
    <mergeCell ref="A33:AK33"/>
    <mergeCell ref="B34:AK34"/>
    <mergeCell ref="E38:F39"/>
    <mergeCell ref="D41:AK42"/>
    <mergeCell ref="A45:AK45"/>
    <mergeCell ref="B46:AK46"/>
    <mergeCell ref="B49:C51"/>
    <mergeCell ref="AA5:AL5"/>
    <mergeCell ref="A7:AK7"/>
    <mergeCell ref="B8:AK8"/>
    <mergeCell ref="C11:K11"/>
    <mergeCell ref="L11:AK11"/>
    <mergeCell ref="C13:K13"/>
    <mergeCell ref="L13:AK13"/>
    <mergeCell ref="C15:K15"/>
    <mergeCell ref="L15:AK15"/>
    <mergeCell ref="C17:K17"/>
    <mergeCell ref="L17:AK17"/>
    <mergeCell ref="C19:K19"/>
    <mergeCell ref="L19:AK19"/>
    <mergeCell ref="A22:AK22"/>
    <mergeCell ref="B23:AK23"/>
    <mergeCell ref="H27:AK27"/>
    <mergeCell ref="H28:AK29"/>
    <mergeCell ref="I30:AK30"/>
    <mergeCell ref="J65:AB65"/>
    <mergeCell ref="J66:AB66"/>
    <mergeCell ref="J67:AB67"/>
    <mergeCell ref="B61:C61"/>
    <mergeCell ref="B52:C52"/>
    <mergeCell ref="B60:C60"/>
    <mergeCell ref="B54:C54"/>
    <mergeCell ref="B55:C55"/>
    <mergeCell ref="B56:C56"/>
    <mergeCell ref="B57:C57"/>
    <mergeCell ref="B58:C58"/>
    <mergeCell ref="B59:C59"/>
  </mergeCells>
  <phoneticPr fontId="3"/>
  <dataValidations count="1">
    <dataValidation type="list" allowBlank="1" showInputMessage="1" showErrorMessage="1" sqref="B52:C61" xr:uid="{12CBCF61-5A7A-4113-B369-8EC15365077F}">
      <formula1>"追加,削除"</formula1>
    </dataValidation>
  </dataValidations>
  <hyperlinks>
    <hyperlink ref="I30" r:id="rId1" xr:uid="{052B1962-F215-43DF-92DC-1996CE4A0784}"/>
  </hyperlinks>
  <pageMargins left="0.39370078740157483" right="0.39370078740157483" top="0.86614173228346458" bottom="0.74803149606299213" header="0.31496062992125984" footer="0.31496062992125984"/>
  <pageSetup paperSize="9" orientation="portrait" r:id="rId2"/>
  <headerFooter>
    <oddHeader>&amp;L&amp;G</oddHeader>
    <oddFooter>&amp;C&amp;G</oddFooter>
  </headerFooter>
  <rowBreaks count="1" manualBreakCount="1">
    <brk id="43" max="37" man="1"/>
  </rowBreaks>
  <customProperties>
    <customPr name="layoutContexts" r:id="rId3"/>
  </customProperties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7" name="Option Button 14">
              <controlPr defaultSize="0" autoFill="0" autoLine="0" autoPict="0">
                <anchor moveWithCells="1">
                  <from>
                    <xdr:col>4</xdr:col>
                    <xdr:colOff>104775</xdr:colOff>
                    <xdr:row>33</xdr:row>
                    <xdr:rowOff>238125</xdr:rowOff>
                  </from>
                  <to>
                    <xdr:col>6</xdr:col>
                    <xdr:colOff>85725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Option Button 15">
              <controlPr defaultSize="0" autoFill="0" autoLine="0" autoPict="0">
                <anchor moveWithCells="1">
                  <from>
                    <xdr:col>4</xdr:col>
                    <xdr:colOff>95250</xdr:colOff>
                    <xdr:row>36</xdr:row>
                    <xdr:rowOff>152400</xdr:rowOff>
                  </from>
                  <to>
                    <xdr:col>6</xdr:col>
                    <xdr:colOff>76200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2</xdr:col>
                    <xdr:colOff>95250</xdr:colOff>
                    <xdr:row>24</xdr:row>
                    <xdr:rowOff>38100</xdr:rowOff>
                  </from>
                  <to>
                    <xdr:col>3</xdr:col>
                    <xdr:colOff>142875</xdr:colOff>
                    <xdr:row>24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7196C-D2E3-4500-AB43-E3D77018DAC5}">
  <dimension ref="A1:C142"/>
  <sheetViews>
    <sheetView workbookViewId="0"/>
  </sheetViews>
  <sheetFormatPr defaultRowHeight="13.5" x14ac:dyDescent="0.15"/>
  <cols>
    <col min="1" max="1" width="10.375" style="64" customWidth="1"/>
    <col min="2" max="2" width="45.125" style="64" customWidth="1"/>
    <col min="3" max="3" width="48.75" style="64" customWidth="1"/>
    <col min="4" max="16384" width="9" style="65"/>
  </cols>
  <sheetData>
    <row r="1" spans="1:3" x14ac:dyDescent="0.15">
      <c r="A1" s="64" t="s">
        <v>73</v>
      </c>
      <c r="B1" s="64" t="s">
        <v>74</v>
      </c>
      <c r="C1" s="64" t="s">
        <v>75</v>
      </c>
    </row>
    <row r="2" spans="1:3" x14ac:dyDescent="0.15">
      <c r="A2" s="66">
        <v>17067</v>
      </c>
      <c r="B2" s="64" t="s">
        <v>76</v>
      </c>
      <c r="C2" s="64" t="s">
        <v>76</v>
      </c>
    </row>
    <row r="3" spans="1:3" x14ac:dyDescent="0.15">
      <c r="A3" s="66">
        <v>17039</v>
      </c>
      <c r="B3" s="64" t="s">
        <v>77</v>
      </c>
      <c r="C3" s="64" t="s">
        <v>77</v>
      </c>
    </row>
    <row r="4" spans="1:3" x14ac:dyDescent="0.15">
      <c r="A4" s="66">
        <v>17061</v>
      </c>
      <c r="B4" s="64" t="s">
        <v>78</v>
      </c>
      <c r="C4" s="64" t="s">
        <v>78</v>
      </c>
    </row>
    <row r="5" spans="1:3" x14ac:dyDescent="0.15">
      <c r="A5" s="66">
        <v>17028</v>
      </c>
      <c r="B5" s="64" t="s">
        <v>79</v>
      </c>
      <c r="C5" s="64" t="s">
        <v>79</v>
      </c>
    </row>
    <row r="6" spans="1:3" x14ac:dyDescent="0.15">
      <c r="A6" s="66">
        <v>17045</v>
      </c>
      <c r="B6" s="64" t="s">
        <v>80</v>
      </c>
      <c r="C6" s="64" t="s">
        <v>80</v>
      </c>
    </row>
    <row r="7" spans="1:3" x14ac:dyDescent="0.15">
      <c r="A7" s="66">
        <v>17034</v>
      </c>
      <c r="B7" s="64" t="s">
        <v>81</v>
      </c>
      <c r="C7" s="64" t="s">
        <v>81</v>
      </c>
    </row>
    <row r="8" spans="1:3" x14ac:dyDescent="0.15">
      <c r="A8" s="66">
        <v>17011</v>
      </c>
      <c r="B8" s="64" t="s">
        <v>82</v>
      </c>
      <c r="C8" s="64" t="s">
        <v>82</v>
      </c>
    </row>
    <row r="9" spans="1:3" x14ac:dyDescent="0.15">
      <c r="A9" s="66">
        <v>13005</v>
      </c>
      <c r="B9" s="64" t="s">
        <v>83</v>
      </c>
      <c r="C9" s="64" t="s">
        <v>83</v>
      </c>
    </row>
    <row r="10" spans="1:3" x14ac:dyDescent="0.15">
      <c r="A10" s="66">
        <v>17037</v>
      </c>
      <c r="B10" s="64" t="s">
        <v>84</v>
      </c>
      <c r="C10" s="64" t="s">
        <v>84</v>
      </c>
    </row>
    <row r="11" spans="1:3" x14ac:dyDescent="0.15">
      <c r="A11" s="66">
        <v>17010</v>
      </c>
      <c r="B11" s="64" t="s">
        <v>85</v>
      </c>
      <c r="C11" s="64" t="s">
        <v>85</v>
      </c>
    </row>
    <row r="12" spans="1:3" x14ac:dyDescent="0.15">
      <c r="A12" s="66">
        <v>17056</v>
      </c>
      <c r="B12" s="64" t="s">
        <v>86</v>
      </c>
      <c r="C12" s="64" t="s">
        <v>86</v>
      </c>
    </row>
    <row r="13" spans="1:3" x14ac:dyDescent="0.15">
      <c r="A13" s="66">
        <v>17025</v>
      </c>
      <c r="B13" s="64" t="s">
        <v>87</v>
      </c>
      <c r="C13" s="64" t="s">
        <v>87</v>
      </c>
    </row>
    <row r="14" spans="1:3" x14ac:dyDescent="0.15">
      <c r="A14" s="66">
        <v>17051</v>
      </c>
      <c r="B14" s="64" t="s">
        <v>88</v>
      </c>
      <c r="C14" s="64" t="s">
        <v>88</v>
      </c>
    </row>
    <row r="15" spans="1:3" x14ac:dyDescent="0.15">
      <c r="A15" s="66">
        <v>17062</v>
      </c>
      <c r="B15" s="64" t="s">
        <v>89</v>
      </c>
      <c r="C15" s="64" t="s">
        <v>89</v>
      </c>
    </row>
    <row r="16" spans="1:3" x14ac:dyDescent="0.15">
      <c r="A16" s="66">
        <v>17012</v>
      </c>
      <c r="B16" s="64" t="s">
        <v>90</v>
      </c>
      <c r="C16" s="64" t="s">
        <v>90</v>
      </c>
    </row>
    <row r="17" spans="1:3" x14ac:dyDescent="0.15">
      <c r="A17" s="66">
        <v>17060</v>
      </c>
      <c r="B17" s="64" t="s">
        <v>91</v>
      </c>
      <c r="C17" s="64" t="s">
        <v>91</v>
      </c>
    </row>
    <row r="18" spans="1:3" x14ac:dyDescent="0.15">
      <c r="A18" s="66">
        <v>17004</v>
      </c>
      <c r="B18" s="64" t="s">
        <v>92</v>
      </c>
      <c r="C18" s="64" t="s">
        <v>92</v>
      </c>
    </row>
    <row r="19" spans="1:3" x14ac:dyDescent="0.15">
      <c r="A19" s="66">
        <v>17017</v>
      </c>
      <c r="B19" s="64" t="s">
        <v>93</v>
      </c>
      <c r="C19" s="64" t="s">
        <v>93</v>
      </c>
    </row>
    <row r="20" spans="1:3" x14ac:dyDescent="0.15">
      <c r="A20" s="66">
        <v>17019</v>
      </c>
      <c r="B20" s="64" t="s">
        <v>94</v>
      </c>
      <c r="C20" s="64" t="s">
        <v>94</v>
      </c>
    </row>
    <row r="21" spans="1:3" x14ac:dyDescent="0.15">
      <c r="A21" s="66">
        <v>17015</v>
      </c>
      <c r="B21" s="64" t="s">
        <v>95</v>
      </c>
      <c r="C21" s="64" t="s">
        <v>95</v>
      </c>
    </row>
    <row r="22" spans="1:3" x14ac:dyDescent="0.15">
      <c r="A22" s="66">
        <v>17063</v>
      </c>
      <c r="B22" s="64" t="s">
        <v>96</v>
      </c>
      <c r="C22" s="64" t="s">
        <v>96</v>
      </c>
    </row>
    <row r="23" spans="1:3" x14ac:dyDescent="0.15">
      <c r="A23" s="66">
        <v>17029</v>
      </c>
      <c r="B23" s="64" t="s">
        <v>97</v>
      </c>
      <c r="C23" s="64" t="s">
        <v>97</v>
      </c>
    </row>
    <row r="24" spans="1:3" x14ac:dyDescent="0.15">
      <c r="A24" s="66">
        <v>17008</v>
      </c>
      <c r="B24" s="64" t="s">
        <v>98</v>
      </c>
      <c r="C24" s="64" t="s">
        <v>98</v>
      </c>
    </row>
    <row r="25" spans="1:3" x14ac:dyDescent="0.15">
      <c r="A25" s="66">
        <v>17058</v>
      </c>
      <c r="B25" s="64" t="s">
        <v>99</v>
      </c>
      <c r="C25" s="64" t="s">
        <v>99</v>
      </c>
    </row>
    <row r="26" spans="1:3" x14ac:dyDescent="0.15">
      <c r="A26" s="66">
        <v>17024</v>
      </c>
      <c r="B26" s="64" t="s">
        <v>100</v>
      </c>
      <c r="C26" s="64" t="s">
        <v>100</v>
      </c>
    </row>
    <row r="27" spans="1:3" x14ac:dyDescent="0.15">
      <c r="A27" s="66">
        <v>17046</v>
      </c>
      <c r="B27" s="64" t="s">
        <v>101</v>
      </c>
      <c r="C27" s="64" t="s">
        <v>101</v>
      </c>
    </row>
    <row r="28" spans="1:3" x14ac:dyDescent="0.15">
      <c r="A28" s="66">
        <v>17057</v>
      </c>
      <c r="B28" s="64" t="s">
        <v>102</v>
      </c>
      <c r="C28" s="64" t="s">
        <v>102</v>
      </c>
    </row>
    <row r="29" spans="1:3" x14ac:dyDescent="0.15">
      <c r="A29" s="66">
        <v>17066</v>
      </c>
      <c r="B29" s="64" t="s">
        <v>103</v>
      </c>
      <c r="C29" s="64" t="s">
        <v>103</v>
      </c>
    </row>
    <row r="30" spans="1:3" x14ac:dyDescent="0.15">
      <c r="A30" s="66">
        <v>17033</v>
      </c>
      <c r="B30" s="64" t="s">
        <v>104</v>
      </c>
      <c r="C30" s="64" t="s">
        <v>104</v>
      </c>
    </row>
    <row r="31" spans="1:3" x14ac:dyDescent="0.15">
      <c r="A31" s="66">
        <v>17005</v>
      </c>
      <c r="B31" s="64" t="s">
        <v>105</v>
      </c>
      <c r="C31" s="64" t="s">
        <v>105</v>
      </c>
    </row>
    <row r="32" spans="1:3" x14ac:dyDescent="0.15">
      <c r="A32" s="66">
        <v>17027</v>
      </c>
      <c r="B32" s="64" t="s">
        <v>106</v>
      </c>
      <c r="C32" s="64" t="s">
        <v>106</v>
      </c>
    </row>
    <row r="33" spans="1:3" x14ac:dyDescent="0.15">
      <c r="A33" s="66">
        <v>17055</v>
      </c>
      <c r="B33" s="64" t="s">
        <v>107</v>
      </c>
      <c r="C33" s="64" t="s">
        <v>107</v>
      </c>
    </row>
    <row r="34" spans="1:3" x14ac:dyDescent="0.15">
      <c r="A34" s="66">
        <v>17030</v>
      </c>
      <c r="B34" s="64" t="s">
        <v>108</v>
      </c>
      <c r="C34" s="64" t="s">
        <v>108</v>
      </c>
    </row>
    <row r="35" spans="1:3" x14ac:dyDescent="0.15">
      <c r="A35" s="66">
        <v>17044</v>
      </c>
      <c r="B35" s="64" t="s">
        <v>109</v>
      </c>
      <c r="C35" s="64" t="s">
        <v>109</v>
      </c>
    </row>
    <row r="36" spans="1:3" x14ac:dyDescent="0.15">
      <c r="A36" s="66">
        <v>17035</v>
      </c>
      <c r="B36" s="64" t="s">
        <v>110</v>
      </c>
      <c r="C36" s="64" t="s">
        <v>110</v>
      </c>
    </row>
    <row r="37" spans="1:3" x14ac:dyDescent="0.15">
      <c r="A37" s="66">
        <v>17038</v>
      </c>
      <c r="B37" s="64" t="s">
        <v>111</v>
      </c>
      <c r="C37" s="64" t="s">
        <v>111</v>
      </c>
    </row>
    <row r="38" spans="1:3" x14ac:dyDescent="0.15">
      <c r="A38" s="66">
        <v>17047</v>
      </c>
      <c r="B38" s="64" t="s">
        <v>112</v>
      </c>
      <c r="C38" s="64" t="s">
        <v>112</v>
      </c>
    </row>
    <row r="39" spans="1:3" x14ac:dyDescent="0.15">
      <c r="A39" s="66">
        <v>17054</v>
      </c>
      <c r="B39" s="64" t="s">
        <v>113</v>
      </c>
      <c r="C39" s="64" t="s">
        <v>113</v>
      </c>
    </row>
    <row r="40" spans="1:3" x14ac:dyDescent="0.15">
      <c r="A40" s="66">
        <v>17070</v>
      </c>
      <c r="B40" s="64" t="s">
        <v>114</v>
      </c>
      <c r="C40" s="64" t="s">
        <v>114</v>
      </c>
    </row>
    <row r="41" spans="1:3" x14ac:dyDescent="0.15">
      <c r="A41" s="66">
        <v>17053</v>
      </c>
      <c r="B41" s="64" t="s">
        <v>115</v>
      </c>
      <c r="C41" s="64" t="s">
        <v>115</v>
      </c>
    </row>
    <row r="42" spans="1:3" x14ac:dyDescent="0.15">
      <c r="A42" s="66">
        <v>17016</v>
      </c>
      <c r="B42" s="64" t="s">
        <v>116</v>
      </c>
      <c r="C42" s="64" t="s">
        <v>116</v>
      </c>
    </row>
    <row r="43" spans="1:3" x14ac:dyDescent="0.15">
      <c r="A43" s="66">
        <v>17048</v>
      </c>
      <c r="B43" s="64" t="s">
        <v>117</v>
      </c>
      <c r="C43" s="64" t="s">
        <v>117</v>
      </c>
    </row>
    <row r="44" spans="1:3" x14ac:dyDescent="0.15">
      <c r="A44" s="66">
        <v>17052</v>
      </c>
      <c r="B44" s="64" t="s">
        <v>118</v>
      </c>
      <c r="C44" s="64" t="s">
        <v>118</v>
      </c>
    </row>
    <row r="45" spans="1:3" x14ac:dyDescent="0.15">
      <c r="A45" s="66">
        <v>17013</v>
      </c>
      <c r="B45" s="64" t="s">
        <v>119</v>
      </c>
      <c r="C45" s="64" t="s">
        <v>119</v>
      </c>
    </row>
    <row r="46" spans="1:3" x14ac:dyDescent="0.15">
      <c r="A46" s="66">
        <v>17001</v>
      </c>
      <c r="B46" s="64" t="s">
        <v>120</v>
      </c>
      <c r="C46" s="64" t="s">
        <v>120</v>
      </c>
    </row>
    <row r="47" spans="1:3" x14ac:dyDescent="0.15">
      <c r="A47" s="66">
        <v>17068</v>
      </c>
      <c r="B47" s="64" t="s">
        <v>121</v>
      </c>
      <c r="C47" s="64" t="s">
        <v>121</v>
      </c>
    </row>
    <row r="48" spans="1:3" x14ac:dyDescent="0.15">
      <c r="A48" s="66">
        <v>17023</v>
      </c>
      <c r="B48" s="64" t="s">
        <v>122</v>
      </c>
      <c r="C48" s="64" t="s">
        <v>122</v>
      </c>
    </row>
    <row r="49" spans="1:3" x14ac:dyDescent="0.15">
      <c r="A49" s="66">
        <v>17064</v>
      </c>
      <c r="B49" s="64" t="s">
        <v>123</v>
      </c>
      <c r="C49" s="64" t="s">
        <v>123</v>
      </c>
    </row>
    <row r="50" spans="1:3" x14ac:dyDescent="0.15">
      <c r="A50" s="66">
        <v>17002</v>
      </c>
      <c r="B50" s="64" t="s">
        <v>124</v>
      </c>
      <c r="C50" s="64" t="s">
        <v>124</v>
      </c>
    </row>
    <row r="51" spans="1:3" x14ac:dyDescent="0.15">
      <c r="A51" s="66">
        <v>17006</v>
      </c>
      <c r="B51" s="64" t="s">
        <v>125</v>
      </c>
      <c r="C51" s="64" t="s">
        <v>125</v>
      </c>
    </row>
    <row r="52" spans="1:3" x14ac:dyDescent="0.15">
      <c r="A52" s="66">
        <v>17018</v>
      </c>
      <c r="B52" s="64" t="s">
        <v>126</v>
      </c>
      <c r="C52" s="64" t="s">
        <v>126</v>
      </c>
    </row>
    <row r="53" spans="1:3" x14ac:dyDescent="0.15">
      <c r="A53" s="66">
        <v>17009</v>
      </c>
      <c r="B53" s="64" t="s">
        <v>127</v>
      </c>
      <c r="C53" s="64" t="s">
        <v>127</v>
      </c>
    </row>
    <row r="54" spans="1:3" x14ac:dyDescent="0.15">
      <c r="A54" s="66">
        <v>17007</v>
      </c>
      <c r="B54" s="64" t="s">
        <v>128</v>
      </c>
      <c r="C54" s="64" t="s">
        <v>129</v>
      </c>
    </row>
    <row r="55" spans="1:3" x14ac:dyDescent="0.15">
      <c r="A55" s="64">
        <v>11004</v>
      </c>
      <c r="B55" s="64" t="s">
        <v>130</v>
      </c>
      <c r="C55" s="64" t="s">
        <v>131</v>
      </c>
    </row>
    <row r="56" spans="1:3" x14ac:dyDescent="0.15">
      <c r="A56" s="64">
        <v>11016</v>
      </c>
      <c r="B56" s="64" t="s">
        <v>132</v>
      </c>
      <c r="C56" s="64" t="s">
        <v>133</v>
      </c>
    </row>
    <row r="57" spans="1:3" x14ac:dyDescent="0.15">
      <c r="A57" s="64">
        <v>11044</v>
      </c>
      <c r="B57" s="64" t="s">
        <v>134</v>
      </c>
      <c r="C57" s="64" t="s">
        <v>135</v>
      </c>
    </row>
    <row r="58" spans="1:3" x14ac:dyDescent="0.15">
      <c r="A58" s="64">
        <v>11056</v>
      </c>
      <c r="B58" s="64" t="s">
        <v>136</v>
      </c>
      <c r="C58" s="64" t="s">
        <v>137</v>
      </c>
    </row>
    <row r="59" spans="1:3" x14ac:dyDescent="0.15">
      <c r="A59" s="64">
        <v>11060</v>
      </c>
      <c r="B59" s="64" t="s">
        <v>138</v>
      </c>
      <c r="C59" s="64" t="s">
        <v>139</v>
      </c>
    </row>
    <row r="60" spans="1:3" x14ac:dyDescent="0.15">
      <c r="A60" s="64">
        <v>11128</v>
      </c>
      <c r="B60" s="64" t="s">
        <v>140</v>
      </c>
      <c r="C60" s="64" t="s">
        <v>141</v>
      </c>
    </row>
    <row r="61" spans="1:3" x14ac:dyDescent="0.15">
      <c r="A61" s="64">
        <v>11152</v>
      </c>
      <c r="B61" s="64" t="s">
        <v>142</v>
      </c>
      <c r="C61" s="64" t="s">
        <v>143</v>
      </c>
    </row>
    <row r="62" spans="1:3" x14ac:dyDescent="0.15">
      <c r="A62" s="64">
        <v>11168</v>
      </c>
      <c r="B62" s="64" t="s">
        <v>144</v>
      </c>
      <c r="C62" s="64" t="s">
        <v>145</v>
      </c>
    </row>
    <row r="63" spans="1:3" x14ac:dyDescent="0.15">
      <c r="A63" s="64">
        <v>11216</v>
      </c>
      <c r="B63" s="64" t="s">
        <v>146</v>
      </c>
      <c r="C63" s="64" t="s">
        <v>147</v>
      </c>
    </row>
    <row r="64" spans="1:3" x14ac:dyDescent="0.15">
      <c r="A64" s="64">
        <v>11256</v>
      </c>
      <c r="B64" s="64" t="s">
        <v>148</v>
      </c>
      <c r="C64" s="64" t="s">
        <v>149</v>
      </c>
    </row>
    <row r="65" spans="1:3" x14ac:dyDescent="0.15">
      <c r="A65" s="64">
        <v>11264</v>
      </c>
      <c r="B65" s="64" t="s">
        <v>150</v>
      </c>
      <c r="C65" s="64" t="s">
        <v>151</v>
      </c>
    </row>
    <row r="66" spans="1:3" x14ac:dyDescent="0.15">
      <c r="A66" s="64">
        <v>11272</v>
      </c>
      <c r="B66" s="64" t="s">
        <v>152</v>
      </c>
      <c r="C66" s="64" t="s">
        <v>153</v>
      </c>
    </row>
    <row r="67" spans="1:3" x14ac:dyDescent="0.15">
      <c r="A67" s="64">
        <v>11280</v>
      </c>
      <c r="B67" s="64" t="s">
        <v>154</v>
      </c>
      <c r="C67" s="64" t="s">
        <v>155</v>
      </c>
    </row>
    <row r="68" spans="1:3" x14ac:dyDescent="0.15">
      <c r="A68" s="64">
        <v>11296</v>
      </c>
      <c r="B68" s="64" t="s">
        <v>156</v>
      </c>
      <c r="C68" s="64" t="s">
        <v>157</v>
      </c>
    </row>
    <row r="69" spans="1:3" x14ac:dyDescent="0.15">
      <c r="A69" s="64">
        <v>11424</v>
      </c>
      <c r="B69" s="64" t="s">
        <v>158</v>
      </c>
      <c r="C69" s="64" t="s">
        <v>159</v>
      </c>
    </row>
    <row r="70" spans="1:3" x14ac:dyDescent="0.15">
      <c r="A70" s="64">
        <v>11448</v>
      </c>
      <c r="B70" s="64" t="s">
        <v>160</v>
      </c>
      <c r="C70" s="64" t="s">
        <v>161</v>
      </c>
    </row>
    <row r="71" spans="1:3" x14ac:dyDescent="0.15">
      <c r="A71" s="64">
        <v>11456</v>
      </c>
      <c r="B71" s="64" t="s">
        <v>162</v>
      </c>
      <c r="C71" s="64" t="s">
        <v>163</v>
      </c>
    </row>
    <row r="72" spans="1:3" x14ac:dyDescent="0.15">
      <c r="A72" s="64">
        <v>11464</v>
      </c>
      <c r="B72" s="64" t="s">
        <v>164</v>
      </c>
      <c r="C72" s="64" t="s">
        <v>165</v>
      </c>
    </row>
    <row r="73" spans="1:3" x14ac:dyDescent="0.15">
      <c r="A73" s="64">
        <v>11484</v>
      </c>
      <c r="B73" s="64" t="s">
        <v>166</v>
      </c>
      <c r="C73" s="64" t="s">
        <v>167</v>
      </c>
    </row>
    <row r="74" spans="1:3" x14ac:dyDescent="0.15">
      <c r="A74" s="64">
        <v>11488</v>
      </c>
      <c r="B74" s="64" t="s">
        <v>168</v>
      </c>
      <c r="C74" s="64" t="s">
        <v>169</v>
      </c>
    </row>
    <row r="75" spans="1:3" x14ac:dyDescent="0.15">
      <c r="A75" s="64">
        <v>11512</v>
      </c>
      <c r="B75" s="64" t="s">
        <v>170</v>
      </c>
      <c r="C75" s="64" t="s">
        <v>171</v>
      </c>
    </row>
    <row r="76" spans="1:3" x14ac:dyDescent="0.15">
      <c r="A76" s="64">
        <v>11520</v>
      </c>
      <c r="B76" s="64" t="s">
        <v>172</v>
      </c>
      <c r="C76" s="64" t="s">
        <v>173</v>
      </c>
    </row>
    <row r="77" spans="1:3" x14ac:dyDescent="0.15">
      <c r="A77" s="64">
        <v>11544</v>
      </c>
      <c r="B77" s="64" t="s">
        <v>174</v>
      </c>
      <c r="C77" s="64" t="s">
        <v>175</v>
      </c>
    </row>
    <row r="78" spans="1:3" x14ac:dyDescent="0.15">
      <c r="A78" s="64">
        <v>11560</v>
      </c>
      <c r="B78" s="64" t="s">
        <v>176</v>
      </c>
      <c r="C78" s="64" t="s">
        <v>177</v>
      </c>
    </row>
    <row r="79" spans="1:3" x14ac:dyDescent="0.15">
      <c r="A79" s="64">
        <v>11616</v>
      </c>
      <c r="B79" s="64" t="s">
        <v>178</v>
      </c>
      <c r="C79" s="64" t="s">
        <v>179</v>
      </c>
    </row>
    <row r="80" spans="1:3" x14ac:dyDescent="0.15">
      <c r="A80" s="64">
        <v>11635</v>
      </c>
      <c r="B80" s="64" t="s">
        <v>180</v>
      </c>
      <c r="C80" s="64" t="s">
        <v>181</v>
      </c>
    </row>
    <row r="81" spans="1:3" x14ac:dyDescent="0.15">
      <c r="A81" s="64">
        <v>11638</v>
      </c>
      <c r="B81" s="64" t="s">
        <v>182</v>
      </c>
      <c r="C81" s="64" t="s">
        <v>183</v>
      </c>
    </row>
    <row r="82" spans="1:3" x14ac:dyDescent="0.15">
      <c r="A82" s="64">
        <v>11646</v>
      </c>
      <c r="B82" s="64" t="s">
        <v>184</v>
      </c>
      <c r="C82" s="64" t="s">
        <v>185</v>
      </c>
    </row>
    <row r="83" spans="1:3" x14ac:dyDescent="0.15">
      <c r="A83" s="64">
        <v>11690</v>
      </c>
      <c r="B83" s="64" t="s">
        <v>186</v>
      </c>
      <c r="C83" s="64" t="s">
        <v>187</v>
      </c>
    </row>
    <row r="84" spans="1:3" x14ac:dyDescent="0.15">
      <c r="A84" s="64">
        <v>11696</v>
      </c>
      <c r="B84" s="64" t="s">
        <v>188</v>
      </c>
      <c r="C84" s="64" t="s">
        <v>189</v>
      </c>
    </row>
    <row r="85" spans="1:3" x14ac:dyDescent="0.15">
      <c r="A85" s="64">
        <v>11714</v>
      </c>
      <c r="B85" s="64" t="s">
        <v>190</v>
      </c>
      <c r="C85" s="64" t="s">
        <v>191</v>
      </c>
    </row>
    <row r="86" spans="1:3" x14ac:dyDescent="0.15">
      <c r="A86" s="64">
        <v>11717</v>
      </c>
      <c r="B86" s="64" t="s">
        <v>192</v>
      </c>
      <c r="C86" s="64" t="s">
        <v>193</v>
      </c>
    </row>
    <row r="87" spans="1:3" x14ac:dyDescent="0.15">
      <c r="A87" s="64">
        <v>11727</v>
      </c>
      <c r="B87" s="64" t="s">
        <v>194</v>
      </c>
      <c r="C87" s="64" t="s">
        <v>195</v>
      </c>
    </row>
    <row r="88" spans="1:3" x14ac:dyDescent="0.15">
      <c r="A88" s="64">
        <v>11736</v>
      </c>
      <c r="B88" s="64" t="s">
        <v>196</v>
      </c>
      <c r="C88" s="64" t="s">
        <v>197</v>
      </c>
    </row>
    <row r="89" spans="1:3" x14ac:dyDescent="0.15">
      <c r="A89" s="64">
        <v>11745</v>
      </c>
      <c r="B89" s="64" t="s">
        <v>198</v>
      </c>
      <c r="C89" s="64" t="s">
        <v>199</v>
      </c>
    </row>
    <row r="90" spans="1:3" x14ac:dyDescent="0.15">
      <c r="A90" s="64">
        <v>11746</v>
      </c>
      <c r="B90" s="64" t="s">
        <v>200</v>
      </c>
      <c r="C90" s="64" t="s">
        <v>201</v>
      </c>
    </row>
    <row r="91" spans="1:3" x14ac:dyDescent="0.15">
      <c r="A91" s="64">
        <v>11784</v>
      </c>
      <c r="B91" s="64" t="s">
        <v>202</v>
      </c>
      <c r="C91" s="64" t="s">
        <v>203</v>
      </c>
    </row>
    <row r="92" spans="1:3" x14ac:dyDescent="0.15">
      <c r="A92" s="64">
        <v>11788</v>
      </c>
      <c r="B92" s="64" t="s">
        <v>204</v>
      </c>
      <c r="C92" s="64" t="s">
        <v>205</v>
      </c>
    </row>
    <row r="93" spans="1:3" x14ac:dyDescent="0.15">
      <c r="A93" s="64">
        <v>11792</v>
      </c>
      <c r="B93" s="64" t="s">
        <v>206</v>
      </c>
      <c r="C93" s="64" t="s">
        <v>207</v>
      </c>
    </row>
    <row r="94" spans="1:3" x14ac:dyDescent="0.15">
      <c r="A94" s="64">
        <v>11840</v>
      </c>
      <c r="B94" s="64" t="s">
        <v>208</v>
      </c>
      <c r="C94" s="64" t="s">
        <v>209</v>
      </c>
    </row>
    <row r="95" spans="1:3" x14ac:dyDescent="0.15">
      <c r="A95" s="64">
        <v>12000</v>
      </c>
      <c r="B95" s="64" t="s">
        <v>210</v>
      </c>
      <c r="C95" s="64" t="s">
        <v>211</v>
      </c>
    </row>
    <row r="96" spans="1:3" x14ac:dyDescent="0.15">
      <c r="A96" s="64">
        <v>12016</v>
      </c>
      <c r="B96" s="64" t="s">
        <v>212</v>
      </c>
      <c r="C96" s="64" t="s">
        <v>213</v>
      </c>
    </row>
    <row r="97" spans="1:3" x14ac:dyDescent="0.15">
      <c r="A97" s="64">
        <v>12024</v>
      </c>
      <c r="B97" s="64" t="s">
        <v>214</v>
      </c>
      <c r="C97" s="64" t="s">
        <v>215</v>
      </c>
    </row>
    <row r="98" spans="1:3" x14ac:dyDescent="0.15">
      <c r="A98" s="64">
        <v>12057</v>
      </c>
      <c r="B98" s="64" t="s">
        <v>216</v>
      </c>
      <c r="C98" s="64" t="s">
        <v>217</v>
      </c>
    </row>
    <row r="99" spans="1:3" x14ac:dyDescent="0.15">
      <c r="A99" s="64">
        <v>12072</v>
      </c>
      <c r="B99" s="64" t="s">
        <v>218</v>
      </c>
      <c r="C99" s="64" t="s">
        <v>219</v>
      </c>
    </row>
    <row r="100" spans="1:3" x14ac:dyDescent="0.15">
      <c r="A100" s="64">
        <v>12136</v>
      </c>
      <c r="B100" s="64" t="s">
        <v>220</v>
      </c>
      <c r="C100" s="64" t="s">
        <v>221</v>
      </c>
    </row>
    <row r="101" spans="1:3" x14ac:dyDescent="0.15">
      <c r="A101" s="64">
        <v>12176</v>
      </c>
      <c r="B101" s="64" t="s">
        <v>222</v>
      </c>
      <c r="C101" s="64" t="s">
        <v>223</v>
      </c>
    </row>
    <row r="102" spans="1:3" x14ac:dyDescent="0.15">
      <c r="A102" s="64">
        <v>12208</v>
      </c>
      <c r="B102" s="64" t="s">
        <v>224</v>
      </c>
      <c r="C102" s="64" t="s">
        <v>225</v>
      </c>
    </row>
    <row r="103" spans="1:3" x14ac:dyDescent="0.15">
      <c r="A103" s="64">
        <v>12216</v>
      </c>
      <c r="B103" s="64" t="s">
        <v>226</v>
      </c>
      <c r="C103" s="64" t="s">
        <v>227</v>
      </c>
    </row>
    <row r="104" spans="1:3" x14ac:dyDescent="0.15">
      <c r="A104" s="64">
        <v>12240</v>
      </c>
      <c r="B104" s="64" t="s">
        <v>228</v>
      </c>
      <c r="C104" s="64" t="s">
        <v>229</v>
      </c>
    </row>
    <row r="105" spans="1:3" x14ac:dyDescent="0.15">
      <c r="A105" s="64">
        <v>12248</v>
      </c>
      <c r="B105" s="64" t="s">
        <v>230</v>
      </c>
      <c r="C105" s="64" t="s">
        <v>231</v>
      </c>
    </row>
    <row r="106" spans="1:3" x14ac:dyDescent="0.15">
      <c r="A106" s="64">
        <v>12288</v>
      </c>
      <c r="B106" s="64" t="s">
        <v>232</v>
      </c>
      <c r="C106" s="64" t="s">
        <v>233</v>
      </c>
    </row>
    <row r="107" spans="1:3" x14ac:dyDescent="0.15">
      <c r="A107" s="64">
        <v>12296</v>
      </c>
      <c r="B107" s="64" t="s">
        <v>234</v>
      </c>
      <c r="C107" s="64" t="s">
        <v>235</v>
      </c>
    </row>
    <row r="108" spans="1:3" x14ac:dyDescent="0.15">
      <c r="A108" s="64">
        <v>12320</v>
      </c>
      <c r="B108" s="64" t="s">
        <v>236</v>
      </c>
      <c r="C108" s="64" t="s">
        <v>237</v>
      </c>
    </row>
    <row r="109" spans="1:3" x14ac:dyDescent="0.15">
      <c r="A109" s="64">
        <v>12328</v>
      </c>
      <c r="B109" s="64" t="s">
        <v>238</v>
      </c>
      <c r="C109" s="64" t="s">
        <v>239</v>
      </c>
    </row>
    <row r="110" spans="1:3" x14ac:dyDescent="0.15">
      <c r="A110" s="64">
        <v>12330</v>
      </c>
      <c r="B110" s="64" t="s">
        <v>240</v>
      </c>
      <c r="C110" s="64" t="s">
        <v>241</v>
      </c>
    </row>
    <row r="111" spans="1:3" x14ac:dyDescent="0.15">
      <c r="A111" s="64">
        <v>12336</v>
      </c>
      <c r="B111" s="64" t="s">
        <v>242</v>
      </c>
      <c r="C111" s="64" t="s">
        <v>243</v>
      </c>
    </row>
    <row r="112" spans="1:3" x14ac:dyDescent="0.15">
      <c r="A112" s="64">
        <v>12368</v>
      </c>
      <c r="B112" s="64" t="s">
        <v>244</v>
      </c>
      <c r="C112" s="64" t="s">
        <v>245</v>
      </c>
    </row>
    <row r="113" spans="1:3" x14ac:dyDescent="0.15">
      <c r="A113" s="64">
        <v>12400</v>
      </c>
      <c r="B113" s="64" t="s">
        <v>246</v>
      </c>
      <c r="C113" s="64" t="s">
        <v>247</v>
      </c>
    </row>
    <row r="114" spans="1:3" x14ac:dyDescent="0.15">
      <c r="A114" s="64">
        <v>12410</v>
      </c>
      <c r="B114" s="64" t="s">
        <v>248</v>
      </c>
      <c r="C114" s="64" t="s">
        <v>249</v>
      </c>
    </row>
    <row r="115" spans="1:3" x14ac:dyDescent="0.15">
      <c r="A115" s="64">
        <v>12416</v>
      </c>
      <c r="B115" s="64" t="s">
        <v>250</v>
      </c>
      <c r="C115" s="64" t="s">
        <v>251</v>
      </c>
    </row>
    <row r="116" spans="1:3" x14ac:dyDescent="0.15">
      <c r="A116" s="64">
        <v>12428</v>
      </c>
      <c r="B116" s="64" t="s">
        <v>252</v>
      </c>
      <c r="C116" s="64" t="s">
        <v>253</v>
      </c>
    </row>
    <row r="117" spans="1:3" x14ac:dyDescent="0.15">
      <c r="A117" s="64">
        <v>12432</v>
      </c>
      <c r="B117" s="64" t="s">
        <v>254</v>
      </c>
      <c r="C117" s="64" t="s">
        <v>255</v>
      </c>
    </row>
    <row r="118" spans="1:3" x14ac:dyDescent="0.15">
      <c r="A118" s="64">
        <v>12464</v>
      </c>
      <c r="B118" s="64" t="s">
        <v>256</v>
      </c>
      <c r="C118" s="64" t="s">
        <v>257</v>
      </c>
    </row>
    <row r="119" spans="1:3" x14ac:dyDescent="0.15">
      <c r="A119" s="64">
        <v>12479</v>
      </c>
      <c r="B119" s="64" t="s">
        <v>258</v>
      </c>
      <c r="C119" s="64" t="s">
        <v>259</v>
      </c>
    </row>
    <row r="120" spans="1:3" x14ac:dyDescent="0.15">
      <c r="A120" s="64">
        <v>12544</v>
      </c>
      <c r="B120" s="64" t="s">
        <v>260</v>
      </c>
      <c r="C120" s="64" t="s">
        <v>261</v>
      </c>
    </row>
    <row r="121" spans="1:3" x14ac:dyDescent="0.15">
      <c r="A121" s="64">
        <v>12560</v>
      </c>
      <c r="B121" s="64" t="s">
        <v>262</v>
      </c>
      <c r="C121" s="64" t="s">
        <v>263</v>
      </c>
    </row>
    <row r="122" spans="1:3" x14ac:dyDescent="0.15">
      <c r="A122" s="64">
        <v>12564</v>
      </c>
      <c r="B122" s="64" t="s">
        <v>264</v>
      </c>
      <c r="C122" s="64" t="s">
        <v>265</v>
      </c>
    </row>
    <row r="123" spans="1:3" x14ac:dyDescent="0.15">
      <c r="A123" s="64">
        <v>12616</v>
      </c>
      <c r="B123" s="64" t="s">
        <v>266</v>
      </c>
      <c r="C123" s="64" t="s">
        <v>267</v>
      </c>
    </row>
    <row r="124" spans="1:3" x14ac:dyDescent="0.15">
      <c r="A124" s="64">
        <v>12632</v>
      </c>
      <c r="B124" s="64" t="s">
        <v>268</v>
      </c>
      <c r="C124" s="64" t="s">
        <v>269</v>
      </c>
    </row>
    <row r="125" spans="1:3" x14ac:dyDescent="0.15">
      <c r="A125" s="64">
        <v>12664</v>
      </c>
      <c r="B125" s="64" t="s">
        <v>270</v>
      </c>
      <c r="C125" s="64" t="s">
        <v>271</v>
      </c>
    </row>
    <row r="126" spans="1:3" x14ac:dyDescent="0.15">
      <c r="A126" s="64">
        <v>12672</v>
      </c>
      <c r="B126" s="64" t="s">
        <v>272</v>
      </c>
      <c r="C126" s="64" t="s">
        <v>273</v>
      </c>
    </row>
    <row r="127" spans="1:3" x14ac:dyDescent="0.15">
      <c r="A127" s="64">
        <v>12696</v>
      </c>
      <c r="B127" s="64" t="s">
        <v>274</v>
      </c>
      <c r="C127" s="64" t="s">
        <v>275</v>
      </c>
    </row>
    <row r="128" spans="1:3" x14ac:dyDescent="0.15">
      <c r="A128" s="64">
        <v>12704</v>
      </c>
      <c r="B128" s="64" t="s">
        <v>276</v>
      </c>
      <c r="C128" s="64" t="s">
        <v>277</v>
      </c>
    </row>
    <row r="129" spans="1:3" x14ac:dyDescent="0.15">
      <c r="A129" s="64">
        <v>12712</v>
      </c>
      <c r="B129" s="64" t="s">
        <v>278</v>
      </c>
      <c r="C129" s="64" t="s">
        <v>279</v>
      </c>
    </row>
    <row r="130" spans="1:3" x14ac:dyDescent="0.15">
      <c r="A130" s="64">
        <v>12724</v>
      </c>
      <c r="B130" s="64" t="s">
        <v>280</v>
      </c>
      <c r="C130" s="64" t="s">
        <v>281</v>
      </c>
    </row>
    <row r="131" spans="1:3" x14ac:dyDescent="0.15">
      <c r="A131" s="64">
        <v>12728</v>
      </c>
      <c r="B131" s="64" t="s">
        <v>282</v>
      </c>
      <c r="C131" s="64" t="s">
        <v>283</v>
      </c>
    </row>
    <row r="132" spans="1:3" x14ac:dyDescent="0.15">
      <c r="A132" s="64">
        <v>12784</v>
      </c>
      <c r="B132" s="64" t="s">
        <v>284</v>
      </c>
      <c r="C132" s="64" t="s">
        <v>285</v>
      </c>
    </row>
    <row r="133" spans="1:3" x14ac:dyDescent="0.15">
      <c r="A133" s="64">
        <v>12792</v>
      </c>
      <c r="B133" s="64" t="s">
        <v>286</v>
      </c>
      <c r="C133" s="64" t="s">
        <v>287</v>
      </c>
    </row>
    <row r="134" spans="1:3" x14ac:dyDescent="0.15">
      <c r="A134" s="64">
        <v>12795</v>
      </c>
      <c r="B134" s="64" t="s">
        <v>288</v>
      </c>
      <c r="C134" s="64" t="s">
        <v>289</v>
      </c>
    </row>
    <row r="135" spans="1:3" x14ac:dyDescent="0.15">
      <c r="A135" s="64">
        <v>12800</v>
      </c>
      <c r="B135" s="64" t="s">
        <v>290</v>
      </c>
      <c r="C135" s="64" t="s">
        <v>291</v>
      </c>
    </row>
    <row r="136" spans="1:3" x14ac:dyDescent="0.15">
      <c r="A136" s="64">
        <v>12848</v>
      </c>
      <c r="B136" s="64" t="s">
        <v>292</v>
      </c>
      <c r="C136" s="64" t="s">
        <v>293</v>
      </c>
    </row>
    <row r="137" spans="1:3" x14ac:dyDescent="0.15">
      <c r="A137" s="64">
        <v>12864</v>
      </c>
      <c r="B137" s="64" t="s">
        <v>294</v>
      </c>
      <c r="C137" s="64" t="s">
        <v>295</v>
      </c>
    </row>
    <row r="138" spans="1:3" x14ac:dyDescent="0.15">
      <c r="A138" s="64">
        <v>12888</v>
      </c>
      <c r="B138" s="64" t="s">
        <v>296</v>
      </c>
      <c r="C138" s="64" t="s">
        <v>297</v>
      </c>
    </row>
    <row r="139" spans="1:3" x14ac:dyDescent="0.15">
      <c r="A139" s="64">
        <v>12896</v>
      </c>
      <c r="B139" s="64" t="s">
        <v>298</v>
      </c>
      <c r="C139" s="64" t="s">
        <v>299</v>
      </c>
    </row>
    <row r="140" spans="1:3" x14ac:dyDescent="0.15">
      <c r="A140" s="64">
        <v>13004</v>
      </c>
      <c r="B140" s="64" t="s">
        <v>300</v>
      </c>
      <c r="C140" s="64" t="s">
        <v>301</v>
      </c>
    </row>
    <row r="141" spans="1:3" x14ac:dyDescent="0.15">
      <c r="A141" s="64">
        <v>13005</v>
      </c>
      <c r="B141" s="64" t="s">
        <v>83</v>
      </c>
      <c r="C141" s="64" t="s">
        <v>83</v>
      </c>
    </row>
    <row r="142" spans="1:3" x14ac:dyDescent="0.15">
      <c r="A142" s="64">
        <v>15501</v>
      </c>
      <c r="B142" s="64" t="s">
        <v>302</v>
      </c>
      <c r="C142" s="64" t="s">
        <v>303</v>
      </c>
    </row>
  </sheetData>
  <phoneticPr fontId="3"/>
  <pageMargins left="0.7" right="0.7" top="0.75" bottom="0.75" header="0.3" footer="0.3"/>
  <pageSetup paperSize="9" orientation="portrait" r:id="rId1"/>
  <customProperties>
    <customPr name="layoutContexts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ユーザ管理アプリ</vt:lpstr>
      <vt:lpstr>DT-14</vt:lpstr>
      <vt:lpstr>コードM</vt:lpstr>
      <vt:lpstr>'DT-14'!Print_Area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2023-06-07T00:14:35Z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2022-07-12T22:47:24Z</vt:filetime>
  </property>
</Properties>
</file>