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fileSharing readOnlyRecommended="1"/>
  <workbookPr filterPrivacy="1" codeName="ThisWorkbook" defaultThemeVersion="124226"/>
  <xr:revisionPtr revIDLastSave="0" documentId="13_ncr:1_{DAC0ABB1-6A93-4B4C-A404-C0C7AE5C8EE0}" xr6:coauthVersionLast="47" xr6:coauthVersionMax="47" xr10:uidLastSave="{00000000-0000-0000-0000-000000000000}"/>
  <workbookProtection workbookAlgorithmName="SHA-512" workbookHashValue="0Sg0blskxviThgCHpouKarPYz/AUdRXyNu8XKXxFtWkLeMJg0LzeRwzZyFKDT5ohoWLyLSl/VhQsyIZFCNpIdQ==" workbookSaltValue="eqpooPmazUFIZEojuFCPnA==" workbookSpinCount="100000" lockStructure="1"/>
  <bookViews>
    <workbookView xWindow="11700" yWindow="2280" windowWidth="13980" windowHeight="15435" firstSheet="1" activeTab="1" xr2:uid="{00000000-000D-0000-FFFF-FFFF00000000}"/>
  </bookViews>
  <sheets>
    <sheet name="ユーザ管理アプリ" sheetId="3" state="hidden" r:id="rId1"/>
    <sheet name="MT-31" sheetId="2" r:id="rId2"/>
    <sheet name="コードM" sheetId="4" state="hidden" r:id="rId3"/>
  </sheets>
  <definedNames>
    <definedName name="_xlnm._FilterDatabase" localSheetId="1" hidden="1">'MT-31'!#REF!</definedName>
    <definedName name="_xlnm._FilterDatabase" localSheetId="2" hidden="1">コードM!$B$1:$E$1</definedName>
    <definedName name="_xlnm.Print_Area" localSheetId="1">'MT-31'!$A$1:$AL$91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" i="3" l="1"/>
  <c r="T6" i="3"/>
  <c r="T7" i="3"/>
  <c r="T8" i="3"/>
  <c r="T9" i="3"/>
  <c r="T10" i="3"/>
  <c r="T11" i="3"/>
  <c r="T4" i="3"/>
  <c r="T3" i="3"/>
  <c r="AA4" i="3"/>
  <c r="AA5" i="3"/>
  <c r="AA6" i="3"/>
  <c r="AA7" i="3"/>
  <c r="AA8" i="3"/>
  <c r="AA9" i="3"/>
  <c r="AA10" i="3"/>
  <c r="AA11" i="3"/>
  <c r="AA3" i="3"/>
  <c r="V4" i="3"/>
  <c r="V5" i="3"/>
  <c r="V6" i="3"/>
  <c r="V7" i="3"/>
  <c r="V8" i="3"/>
  <c r="V9" i="3"/>
  <c r="V10" i="3"/>
  <c r="V11" i="3"/>
  <c r="V3" i="3"/>
  <c r="U4" i="3"/>
  <c r="U5" i="3"/>
  <c r="U6" i="3"/>
  <c r="U7" i="3"/>
  <c r="U8" i="3"/>
  <c r="U9" i="3"/>
  <c r="U10" i="3"/>
  <c r="U11" i="3"/>
  <c r="U3" i="3"/>
  <c r="AY11" i="3"/>
  <c r="A4" i="3"/>
  <c r="B4" i="3"/>
  <c r="C4" i="3"/>
  <c r="H4" i="3"/>
  <c r="I4" i="3"/>
  <c r="J4" i="3"/>
  <c r="K4" i="3"/>
  <c r="L4" i="3"/>
  <c r="M4" i="3"/>
  <c r="N4" i="3"/>
  <c r="O4" i="3"/>
  <c r="P4" i="3"/>
  <c r="Q4" i="3"/>
  <c r="R4" i="3"/>
  <c r="W4" i="3"/>
  <c r="Z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AW4" i="3"/>
  <c r="AX4" i="3"/>
  <c r="AY4" i="3"/>
  <c r="A5" i="3"/>
  <c r="B5" i="3"/>
  <c r="C5" i="3"/>
  <c r="H5" i="3"/>
  <c r="I5" i="3"/>
  <c r="J5" i="3"/>
  <c r="K5" i="3"/>
  <c r="L5" i="3"/>
  <c r="M5" i="3"/>
  <c r="N5" i="3"/>
  <c r="O5" i="3"/>
  <c r="P5" i="3"/>
  <c r="Q5" i="3"/>
  <c r="R5" i="3"/>
  <c r="W5" i="3"/>
  <c r="Z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U5" i="3"/>
  <c r="AV5" i="3"/>
  <c r="AW5" i="3"/>
  <c r="AX5" i="3"/>
  <c r="AY5" i="3"/>
  <c r="A6" i="3"/>
  <c r="B6" i="3"/>
  <c r="C6" i="3"/>
  <c r="H6" i="3"/>
  <c r="I6" i="3"/>
  <c r="J6" i="3"/>
  <c r="K6" i="3"/>
  <c r="L6" i="3"/>
  <c r="M6" i="3"/>
  <c r="N6" i="3"/>
  <c r="O6" i="3"/>
  <c r="P6" i="3"/>
  <c r="Q6" i="3"/>
  <c r="R6" i="3"/>
  <c r="W6" i="3"/>
  <c r="Z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U6" i="3"/>
  <c r="AV6" i="3"/>
  <c r="AW6" i="3"/>
  <c r="AX6" i="3"/>
  <c r="AY6" i="3"/>
  <c r="A7" i="3"/>
  <c r="B7" i="3"/>
  <c r="C7" i="3"/>
  <c r="H7" i="3"/>
  <c r="I7" i="3"/>
  <c r="J7" i="3"/>
  <c r="K7" i="3"/>
  <c r="L7" i="3"/>
  <c r="M7" i="3"/>
  <c r="N7" i="3"/>
  <c r="O7" i="3"/>
  <c r="P7" i="3"/>
  <c r="Q7" i="3"/>
  <c r="R7" i="3"/>
  <c r="W7" i="3"/>
  <c r="Z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U7" i="3"/>
  <c r="AV7" i="3"/>
  <c r="AW7" i="3"/>
  <c r="AX7" i="3"/>
  <c r="AY7" i="3"/>
  <c r="A8" i="3"/>
  <c r="B8" i="3"/>
  <c r="C8" i="3"/>
  <c r="H8" i="3"/>
  <c r="I8" i="3"/>
  <c r="J8" i="3"/>
  <c r="K8" i="3"/>
  <c r="L8" i="3"/>
  <c r="M8" i="3"/>
  <c r="N8" i="3"/>
  <c r="O8" i="3"/>
  <c r="P8" i="3"/>
  <c r="Q8" i="3"/>
  <c r="R8" i="3"/>
  <c r="W8" i="3"/>
  <c r="Z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U8" i="3"/>
  <c r="AV8" i="3"/>
  <c r="AW8" i="3"/>
  <c r="AX8" i="3"/>
  <c r="AY8" i="3"/>
  <c r="A9" i="3"/>
  <c r="B9" i="3"/>
  <c r="C9" i="3"/>
  <c r="H9" i="3"/>
  <c r="I9" i="3"/>
  <c r="J9" i="3"/>
  <c r="K9" i="3"/>
  <c r="L9" i="3"/>
  <c r="M9" i="3"/>
  <c r="N9" i="3"/>
  <c r="O9" i="3"/>
  <c r="P9" i="3"/>
  <c r="Q9" i="3"/>
  <c r="R9" i="3"/>
  <c r="W9" i="3"/>
  <c r="Z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V9" i="3"/>
  <c r="AW9" i="3"/>
  <c r="AX9" i="3"/>
  <c r="AY9" i="3"/>
  <c r="A10" i="3"/>
  <c r="B10" i="3"/>
  <c r="C10" i="3"/>
  <c r="H10" i="3"/>
  <c r="I10" i="3"/>
  <c r="J10" i="3"/>
  <c r="K10" i="3"/>
  <c r="L10" i="3"/>
  <c r="M10" i="3"/>
  <c r="N10" i="3"/>
  <c r="O10" i="3"/>
  <c r="P10" i="3"/>
  <c r="Q10" i="3"/>
  <c r="R10" i="3"/>
  <c r="W10" i="3"/>
  <c r="Z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W10" i="3"/>
  <c r="AX10" i="3"/>
  <c r="AY10" i="3"/>
  <c r="A11" i="3"/>
  <c r="B11" i="3"/>
  <c r="C11" i="3"/>
  <c r="H11" i="3"/>
  <c r="I11" i="3"/>
  <c r="J11" i="3"/>
  <c r="K11" i="3"/>
  <c r="L11" i="3"/>
  <c r="M11" i="3"/>
  <c r="N11" i="3"/>
  <c r="O11" i="3"/>
  <c r="P11" i="3"/>
  <c r="Q11" i="3"/>
  <c r="R11" i="3"/>
  <c r="W11" i="3"/>
  <c r="Z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AW11" i="3"/>
  <c r="AX11" i="3"/>
  <c r="AY3" i="3"/>
  <c r="AX3" i="3"/>
  <c r="AW3" i="3"/>
  <c r="AV3" i="3"/>
  <c r="AU3" i="3"/>
  <c r="AT3" i="3"/>
  <c r="AS3" i="3"/>
  <c r="AR3" i="3"/>
  <c r="AQ3" i="3"/>
  <c r="AP3" i="3"/>
  <c r="AO3" i="3"/>
  <c r="AN3" i="3"/>
  <c r="AM3" i="3"/>
  <c r="AL3" i="3"/>
  <c r="AK3" i="3"/>
  <c r="AJ3" i="3"/>
  <c r="AI3" i="3"/>
  <c r="AH3" i="3"/>
  <c r="AG3" i="3"/>
  <c r="AF3" i="3"/>
  <c r="AE3" i="3"/>
  <c r="AD3" i="3"/>
  <c r="AC3" i="3"/>
  <c r="Z3" i="3"/>
  <c r="W3" i="3"/>
  <c r="R3" i="3"/>
  <c r="Q3" i="3"/>
  <c r="P3" i="3"/>
  <c r="O3" i="3"/>
  <c r="N3" i="3"/>
  <c r="M3" i="3"/>
  <c r="L3" i="3"/>
  <c r="K3" i="3"/>
  <c r="J3" i="3"/>
  <c r="I3" i="3"/>
  <c r="H3" i="3"/>
  <c r="C3" i="3"/>
  <c r="B3" i="3"/>
  <c r="A3" i="3"/>
  <c r="AA2" i="3"/>
  <c r="W2" i="3"/>
  <c r="X11" i="3" s="1"/>
  <c r="V2" i="3"/>
  <c r="U2" i="3"/>
  <c r="E3" i="4"/>
  <c r="E4" i="4"/>
  <c r="E5" i="4"/>
  <c r="E6" i="4"/>
  <c r="E7" i="4"/>
  <c r="E8" i="4"/>
  <c r="E9" i="4"/>
  <c r="E10" i="4"/>
  <c r="E11" i="4"/>
  <c r="E2" i="4"/>
  <c r="T2" i="3"/>
  <c r="J2" i="3"/>
  <c r="P2" i="3"/>
  <c r="O2" i="3"/>
  <c r="N2" i="3"/>
  <c r="L2" i="3"/>
  <c r="K2" i="3"/>
  <c r="I2" i="3"/>
  <c r="C2" i="3"/>
  <c r="AB3" i="3"/>
  <c r="AB2" i="3"/>
  <c r="X2" i="3"/>
  <c r="X10" i="3" l="1"/>
  <c r="X9" i="3"/>
  <c r="X8" i="3"/>
  <c r="X7" i="3"/>
  <c r="X6" i="3"/>
  <c r="X5" i="3"/>
  <c r="X4" i="3"/>
  <c r="X3" i="3"/>
</calcChain>
</file>

<file path=xl/sharedStrings.xml><?xml version="1.0" encoding="utf-8"?>
<sst xmlns="http://schemas.openxmlformats.org/spreadsheetml/2006/main" count="431" uniqueCount="344">
  <si>
    <t>ask-conneqtor@jpx.co.jp</t>
    <phoneticPr fontId="2"/>
  </si>
  <si>
    <t>API</t>
    <phoneticPr fontId="2"/>
  </si>
  <si>
    <t>GUI</t>
    <phoneticPr fontId="2"/>
  </si>
  <si>
    <t>CONNEQTOR User Registration Form</t>
    <phoneticPr fontId="2"/>
  </si>
  <si>
    <t>Date of Application</t>
    <phoneticPr fontId="2"/>
  </si>
  <si>
    <t>1. Representative of this application</t>
    <phoneticPr fontId="2"/>
  </si>
  <si>
    <t>5 digits code</t>
    <phoneticPr fontId="2"/>
  </si>
  <si>
    <t>Please enter the LLT code or Trading Participant Code. (If none of these are available, please leave it blank.)</t>
    <phoneticPr fontId="2"/>
  </si>
  <si>
    <t>Email address</t>
    <phoneticPr fontId="2"/>
  </si>
  <si>
    <t>2. Consent issues</t>
    <phoneticPr fontId="2"/>
  </si>
  <si>
    <t xml:space="preserve">In order to make an application, you must agree to the following;	</t>
    <phoneticPr fontId="2"/>
  </si>
  <si>
    <t>Phone number</t>
    <phoneticPr fontId="2"/>
  </si>
  <si>
    <t>I agree to the handling of personal information</t>
    <phoneticPr fontId="2"/>
  </si>
  <si>
    <t>* We will not use your personal information for any purpose other than contacting you for CONNEQTOR.</t>
    <phoneticPr fontId="2"/>
  </si>
  <si>
    <t>https://www.jpx.co.jp/english/corporate/governance/security/personal-information/</t>
    <phoneticPr fontId="2"/>
  </si>
  <si>
    <t xml:space="preserve">3. Contents of the application	</t>
    <phoneticPr fontId="2"/>
  </si>
  <si>
    <t>(1) Prop OR Agency</t>
    <phoneticPr fontId="2"/>
  </si>
  <si>
    <t>Prop (Prop Desk of Trading Participant)</t>
    <phoneticPr fontId="2"/>
  </si>
  <si>
    <t>Agency</t>
    <phoneticPr fontId="2"/>
  </si>
  <si>
    <t>Broker</t>
    <phoneticPr fontId="2"/>
  </si>
  <si>
    <t xml:space="preserve">Company name	</t>
    <phoneticPr fontId="2"/>
  </si>
  <si>
    <t xml:space="preserve">Only one API will be available for each company.																																	</t>
    <phoneticPr fontId="2"/>
  </si>
  <si>
    <t xml:space="preserve">Please refer to the "API Specification" for details on the use of the API.																																	</t>
    <phoneticPr fontId="2"/>
  </si>
  <si>
    <t>To use the APIs in the production environment, you need to register a fixed IP address.</t>
    <phoneticPr fontId="2"/>
  </si>
  <si>
    <t>Family Name</t>
    <phoneticPr fontId="2"/>
  </si>
  <si>
    <t>First Name</t>
    <phoneticPr fontId="2"/>
  </si>
  <si>
    <t xml:space="preserve">*1 In principle, we will use the email address you provide as your user ID.		</t>
    <phoneticPr fontId="2"/>
  </si>
  <si>
    <t>Inquiries and application forms should be sent to</t>
  </si>
  <si>
    <t>Email</t>
    <phoneticPr fontId="2"/>
  </si>
  <si>
    <t>Phone</t>
    <phoneticPr fontId="2"/>
  </si>
  <si>
    <t>+81-3-3666-0141(Switch Board)</t>
    <phoneticPr fontId="2"/>
  </si>
  <si>
    <r>
      <t xml:space="preserve">Email Address
</t>
    </r>
    <r>
      <rPr>
        <sz val="9"/>
        <color theme="0"/>
        <rFont val="Arial"/>
        <family val="2"/>
      </rPr>
      <t>*1</t>
    </r>
    <phoneticPr fontId="2"/>
  </si>
  <si>
    <r>
      <t>Phone number for two-step verification</t>
    </r>
    <r>
      <rPr>
        <sz val="9"/>
        <color theme="0"/>
        <rFont val="Arial"/>
        <family val="2"/>
      </rPr>
      <t xml:space="preserve"> *2</t>
    </r>
    <phoneticPr fontId="2"/>
  </si>
  <si>
    <t>You can choose to use either the API or GUI, or both.</t>
    <phoneticPr fontId="2"/>
  </si>
  <si>
    <t>Name of organization</t>
    <phoneticPr fontId="2"/>
  </si>
  <si>
    <t>Please fill in the information of the organization/user you are applying for.</t>
    <phoneticPr fontId="2"/>
  </si>
  <si>
    <t>https://www.jpx.co.jp/english/equities/products/etfs/rfq-platform/01.html</t>
    <phoneticPr fontId="2"/>
  </si>
  <si>
    <t>* For more information on the handling of personal information by the Japan Exchange Group, please refer to the following website</t>
    <phoneticPr fontId="2"/>
  </si>
  <si>
    <t>Name of person in charge</t>
    <phoneticPr fontId="2"/>
  </si>
  <si>
    <r>
      <t>User Type</t>
    </r>
    <r>
      <rPr>
        <sz val="9"/>
        <color theme="0"/>
        <rFont val="Arial"/>
        <family val="2"/>
      </rPr>
      <t xml:space="preserve"> *3</t>
    </r>
    <phoneticPr fontId="2"/>
  </si>
  <si>
    <t>https://jpxsystem.com/doc/cq/lib/exe/fetch.php?media=documents:conneqtor_application_flow_mm_en.pdf</t>
  </si>
  <si>
    <t>*3 Regarding to details of User Type, please refer to the following link.</t>
    <phoneticPr fontId="2"/>
  </si>
  <si>
    <t>Please fill in the information of the representative of this application. We may inquire about the details of your application.</t>
    <phoneticPr fontId="2"/>
  </si>
  <si>
    <r>
      <t xml:space="preserve">Broker 2  </t>
    </r>
    <r>
      <rPr>
        <sz val="9"/>
        <color theme="0" tint="-0.34998626667073579"/>
        <rFont val="Arial"/>
        <family val="2"/>
      </rPr>
      <t>*If you use another broker only</t>
    </r>
    <phoneticPr fontId="2"/>
  </si>
  <si>
    <t>SMBC Nikko Securities Inc.</t>
  </si>
  <si>
    <t>Mizuho Securities Co.,Ltd.</t>
  </si>
  <si>
    <t>Mitsubishi UFJ Morgan Stanley Securities Co.,Ltd.</t>
  </si>
  <si>
    <t>Name of representative</t>
    <phoneticPr fontId="2"/>
  </si>
  <si>
    <t>(2) Account ID (Optional)</t>
    <phoneticPr fontId="2"/>
  </si>
  <si>
    <t xml:space="preserve">(3) Access information to CONNEQTOR / GUI user information		</t>
    <phoneticPr fontId="2"/>
  </si>
  <si>
    <t>*2 The system will automatically dial the specified phone number when you log in.</t>
    <phoneticPr fontId="2"/>
  </si>
  <si>
    <t xml:space="preserve">In order to prevent unauthorized use by a third party, please set up an appropriate phone number, 
</t>
    <phoneticPr fontId="2"/>
  </si>
  <si>
    <t xml:space="preserve">    such as a landline phone in your office.</t>
    <phoneticPr fontId="2"/>
  </si>
  <si>
    <t>Please fill out the form for everyone who is registering as a user.</t>
    <phoneticPr fontId="2"/>
  </si>
  <si>
    <t>If you are adding users after you have registered once, please fill in only the users to be added.</t>
    <phoneticPr fontId="2"/>
  </si>
  <si>
    <t>If you would like to set the account ID, please also submit the annex, "MT-31-2_annex".</t>
    <phoneticPr fontId="2"/>
  </si>
  <si>
    <t>区分</t>
  </si>
  <si>
    <t>ユーザ登録_ステータス</t>
    <phoneticPr fontId="27"/>
  </si>
  <si>
    <t>Stg登録_申込日付</t>
    <rPh sb="9" eb="10">
      <t>ツケ</t>
    </rPh>
    <phoneticPr fontId="27"/>
  </si>
  <si>
    <t>Stg登録_完了通知日</t>
    <phoneticPr fontId="27"/>
  </si>
  <si>
    <t>本番登録_申込日付</t>
    <rPh sb="0" eb="2">
      <t>ホンバン</t>
    </rPh>
    <rPh sb="7" eb="9">
      <t>ヒヅケ</t>
    </rPh>
    <phoneticPr fontId="27"/>
  </si>
  <si>
    <t>本番登録_完了通知日</t>
  </si>
  <si>
    <t>ユーザ登録_疑似組織・代表者F</t>
    <phoneticPr fontId="27"/>
  </si>
  <si>
    <t>組織・代表者_ユーザ種別</t>
    <phoneticPr fontId="27"/>
  </si>
  <si>
    <t>組織・代表者_組織名</t>
    <rPh sb="7" eb="9">
      <t>ソシキ</t>
    </rPh>
    <phoneticPr fontId="27"/>
  </si>
  <si>
    <t>組織・代表者_組織名（英名）</t>
    <rPh sb="7" eb="9">
      <t>ソシキ</t>
    </rPh>
    <phoneticPr fontId="27"/>
  </si>
  <si>
    <t>組織・代表者_コード</t>
  </si>
  <si>
    <t>組織・代表者_自己/委託</t>
  </si>
  <si>
    <t>組織・代表者_部署名</t>
    <phoneticPr fontId="27"/>
  </si>
  <si>
    <t>組織・代表者_氏名</t>
  </si>
  <si>
    <t>組織・代表者_電話番号</t>
    <phoneticPr fontId="27"/>
  </si>
  <si>
    <t>組織・代表者_e-mail</t>
    <phoneticPr fontId="27"/>
  </si>
  <si>
    <t>組織・代表者_承認機能</t>
    <rPh sb="7" eb="11">
      <t>ショウニンキノウ</t>
    </rPh>
    <phoneticPr fontId="27"/>
  </si>
  <si>
    <t>組織・代表者_投資家機能</t>
    <rPh sb="7" eb="12">
      <t>トウシカキノウ</t>
    </rPh>
    <phoneticPr fontId="27"/>
  </si>
  <si>
    <t>ユーザ登録_疑似ユーザF</t>
    <rPh sb="6" eb="8">
      <t>ギジ</t>
    </rPh>
    <phoneticPr fontId="27"/>
  </si>
  <si>
    <t>ユーザ登録_アカウント権限</t>
  </si>
  <si>
    <t>ユーザ登録_氏</t>
    <phoneticPr fontId="27"/>
  </si>
  <si>
    <t>ユーザ登録_名</t>
    <phoneticPr fontId="27"/>
  </si>
  <si>
    <t>ユーザ登録_e-mail</t>
  </si>
  <si>
    <t>ユーザ登録_ログインID</t>
  </si>
  <si>
    <t>ユーザ登録_パスワード</t>
  </si>
  <si>
    <t>ユーザ登録_MFA有無</t>
  </si>
  <si>
    <t>ユーザ登録_２段階認証電話番号</t>
  </si>
  <si>
    <t>ユーザ登録_電話番号(登録形式)</t>
  </si>
  <si>
    <t>API利用条件_固定IPアドレス</t>
  </si>
  <si>
    <t>ADB2C_object id</t>
  </si>
  <si>
    <t>APIM_APIM-User-Key</t>
  </si>
  <si>
    <t>Stg_SubscriptionnKey</t>
  </si>
  <si>
    <t>Prd_SubscriptionnKey</t>
  </si>
  <si>
    <t>Prd_取引可能決済日</t>
  </si>
  <si>
    <t>接続情報_投資家側</t>
  </si>
  <si>
    <t>接続情報_MM側</t>
    <phoneticPr fontId="27"/>
  </si>
  <si>
    <t>接続情報_接続方式</t>
  </si>
  <si>
    <t>Stg_通信パス名</t>
  </si>
  <si>
    <t>Stg_IPアドレス</t>
  </si>
  <si>
    <t>Stg_ポート番号</t>
  </si>
  <si>
    <t>Stg_CompID</t>
  </si>
  <si>
    <t>Stg_仮想サーバ</t>
  </si>
  <si>
    <t>Prd_通信パス名</t>
  </si>
  <si>
    <t>Prd_IPアドレス</t>
  </si>
  <si>
    <t>Prd_IPアドレス（予備１）</t>
  </si>
  <si>
    <t>Prd_IPアドレス（予備２）</t>
  </si>
  <si>
    <t>Prd_ポート番号</t>
  </si>
  <si>
    <t>Prd_ポート番号（予備１）</t>
  </si>
  <si>
    <t>Prd_ポート番号（予備２）</t>
  </si>
  <si>
    <t>Prd_CompID</t>
  </si>
  <si>
    <t>Prd_仮想サーバ</t>
  </si>
  <si>
    <t>新規</t>
  </si>
  <si>
    <t>登録待ち</t>
    <rPh sb="0" eb="2">
      <t>トウロク</t>
    </rPh>
    <rPh sb="2" eb="3">
      <t>マ</t>
    </rPh>
    <phoneticPr fontId="27"/>
  </si>
  <si>
    <t>マーケットメイカー</t>
    <phoneticPr fontId="29"/>
  </si>
  <si>
    <t>-</t>
    <phoneticPr fontId="2"/>
  </si>
  <si>
    <t>-</t>
    <phoneticPr fontId="27"/>
  </si>
  <si>
    <t>あり</t>
    <phoneticPr fontId="29"/>
  </si>
  <si>
    <t>-</t>
    <phoneticPr fontId="29"/>
  </si>
  <si>
    <t>コード</t>
  </si>
  <si>
    <t>高速取引行為者名</t>
  </si>
  <si>
    <t>高速取引行為者名（英名）</t>
    <rPh sb="9" eb="11">
      <t>エイメイ</t>
    </rPh>
    <phoneticPr fontId="1"/>
  </si>
  <si>
    <t>AIM Algorithmic Trading Singapore Pte. Ltd.</t>
  </si>
  <si>
    <t>AlphaGrep Pte.Ltd.</t>
  </si>
  <si>
    <t>AP Capital Management (Hong Kong) Limited</t>
  </si>
  <si>
    <t>Ark International Group Pty Ltd.</t>
  </si>
  <si>
    <t>ATLANTIC TRADING LONDON LIMITED</t>
  </si>
  <si>
    <t>Barak Capital G.T. Ltd.</t>
  </si>
  <si>
    <t>BNP Paribas Arbitrage (Hong Kong) Limited</t>
  </si>
  <si>
    <t>Citadel Securities (Hong Kong) Limited</t>
  </si>
  <si>
    <t>Coral Reef Technologies Limited</t>
  </si>
  <si>
    <t>DRW Singapore Pte. Ltd.</t>
  </si>
  <si>
    <t>ESCI, Ltd.</t>
  </si>
  <si>
    <t>Fenix One Asia Pte. Ltd.</t>
  </si>
  <si>
    <t>Flow Traders B.V.</t>
  </si>
  <si>
    <t>Flow Traders Hong Kong Limited</t>
  </si>
  <si>
    <t>Geneva Ireland Financial Trading Limited</t>
  </si>
  <si>
    <t>Goldman Sachs (Asia) L.L.C.</t>
  </si>
  <si>
    <t>Grasshopper Pte.Ltd.</t>
  </si>
  <si>
    <t>Headlands Technologies LLC</t>
  </si>
  <si>
    <t>HRT SG PTE. LTD.</t>
  </si>
  <si>
    <t>IMC Pacific Pty Ltd</t>
  </si>
  <si>
    <t>Infini Capital Management Limited</t>
  </si>
  <si>
    <t>Issar Limited</t>
  </si>
  <si>
    <t>Jane Street Asia Trading Limited</t>
  </si>
  <si>
    <t>JTP Holdings Pte. Ltd.</t>
  </si>
  <si>
    <t>Liquid Capital Australia Pty Ltd</t>
  </si>
  <si>
    <t>Maven Derivatives Asia Limited</t>
  </si>
  <si>
    <t>Millennium Capital Management (Hong Kong) Limited</t>
  </si>
  <si>
    <t>Millennium Capital Management (Singapore) Pte. Ltd.</t>
  </si>
  <si>
    <t>NDH Trading Ltd</t>
  </si>
  <si>
    <t>Optiver Australia Pty Limited</t>
  </si>
  <si>
    <t>PDT Partners, LLC</t>
  </si>
  <si>
    <t>Presto Labs Pte.Ltd.</t>
  </si>
  <si>
    <t>Prime Trading, LLC</t>
  </si>
  <si>
    <t>QCM Cayman, Ltd.</t>
  </si>
  <si>
    <t>Quadeye Trading LLC</t>
  </si>
  <si>
    <t>Qube Research ＆ Technologies Hong Kong Limited</t>
  </si>
  <si>
    <t>Radix Trading Europe B.V.</t>
  </si>
  <si>
    <t>Rideau Analytics, LLLP</t>
  </si>
  <si>
    <t>SACCADE CAPITAL LIMITED</t>
  </si>
  <si>
    <t>Serenity Capital Management LLC</t>
  </si>
  <si>
    <t>SG SECURITIES (HK) LIMITED</t>
  </si>
  <si>
    <t>SQUAREPOINT OPERATIONS PRIVATE LIMITED</t>
  </si>
  <si>
    <t>SSW-Trading GmbH</t>
  </si>
  <si>
    <t>Sunrise Futures, LLC</t>
  </si>
  <si>
    <t>Susquehanna Pacific Pty Ltd</t>
  </si>
  <si>
    <t>Taki Three LLC</t>
  </si>
  <si>
    <t>Tower Research Capital (Singapore) Pte. Ltd.</t>
  </si>
  <si>
    <t>Two Sigma Securities, LLC</t>
  </si>
  <si>
    <t>Virtu Financial Singapore Pte. Ltd.</t>
  </si>
  <si>
    <t>Vivienne Court Trading Pty Ltd</t>
  </si>
  <si>
    <t>Volant Trading Asia Limited</t>
  </si>
  <si>
    <t>XTX Markets Limited</t>
  </si>
  <si>
    <t>ダルマ・キャピタル株式会社</t>
  </si>
  <si>
    <t>Dharma.Capital K.K.</t>
  </si>
  <si>
    <t>アーク証券</t>
  </si>
  <si>
    <t>ARK SECURITIES CO.,LTD.</t>
  </si>
  <si>
    <t>アイザワ証券</t>
  </si>
  <si>
    <t>AIZAWA SECURITIES CO.,LTD.</t>
  </si>
  <si>
    <t>八十二証券</t>
  </si>
  <si>
    <t>HACHIJUNI SECURITIES Co., Ltd.</t>
  </si>
  <si>
    <t>安藤証券</t>
  </si>
  <si>
    <t>Ando Securities Co.,Ltd.</t>
  </si>
  <si>
    <t>auカブコム証券</t>
  </si>
  <si>
    <t>au Kabucom Securities Co.,Ltd.</t>
  </si>
  <si>
    <t>いちよし証券</t>
  </si>
  <si>
    <t>Ichiyoshi Securities Co.,Ltd.</t>
  </si>
  <si>
    <t>リーディング証券</t>
  </si>
  <si>
    <t>Leading Securities Co.,Ltd.</t>
  </si>
  <si>
    <t>今村証券</t>
  </si>
  <si>
    <t>The Imamura Securities Co.,Ltd.</t>
  </si>
  <si>
    <t>永和証券</t>
  </si>
  <si>
    <t>Eiwa Securities Co.,Ltd.</t>
  </si>
  <si>
    <t>SBI証券</t>
  </si>
  <si>
    <t>SBI SECURITIES Co.,Ltd.</t>
  </si>
  <si>
    <t>岡安証券</t>
  </si>
  <si>
    <t>Okayasu Securities Co.,Ltd.</t>
  </si>
  <si>
    <t>岡三証券</t>
  </si>
  <si>
    <t>OKASAN SECURITIES CO.,LTD.</t>
  </si>
  <si>
    <t xml:space="preserve">岡地証券 </t>
  </si>
  <si>
    <t>OKACHI SECURITIES CO.,LTD.</t>
  </si>
  <si>
    <t>長野證券</t>
  </si>
  <si>
    <t>NAGANO SECURITIES CO.,LTD.</t>
  </si>
  <si>
    <t>木村証券</t>
  </si>
  <si>
    <t>Kimura Securities Co.,Ltd.</t>
  </si>
  <si>
    <t>エイチ・エス証券</t>
  </si>
  <si>
    <t>H.S. SECURITIES CO.,LTD.</t>
  </si>
  <si>
    <t>共和証券</t>
  </si>
  <si>
    <t>Kyowa Securities Co.,Ltd.</t>
  </si>
  <si>
    <t>極東証券</t>
  </si>
  <si>
    <t>KYOKUTO SECURITIES CO.,LTD.</t>
  </si>
  <si>
    <t>クレディ・アグリコル証券会社</t>
  </si>
  <si>
    <t>Credit Agricole Securities Asia B.V.</t>
  </si>
  <si>
    <t>あかつき証券</t>
  </si>
  <si>
    <t>Akatsuki Securities,Inc.</t>
  </si>
  <si>
    <t>光世証券</t>
  </si>
  <si>
    <t>The Kosei Securities Co.,Ltd.</t>
  </si>
  <si>
    <t>三菱UFJモルガン・スタンレー証券</t>
    <phoneticPr fontId="2"/>
  </si>
  <si>
    <t>岩井コスモ証券</t>
  </si>
  <si>
    <t>ＩｗａｉCosmo Securities Co.,Ltd.</t>
  </si>
  <si>
    <t>ゴールドマン・サックス証券</t>
  </si>
  <si>
    <t>Goldman Sachs Japan Co.,Ltd.</t>
  </si>
  <si>
    <t>ＪＩＡ証券</t>
  </si>
  <si>
    <t>ＪＩＡ Securities Co., Ltd.</t>
  </si>
  <si>
    <t>クレディ・スイス証券</t>
  </si>
  <si>
    <t>Credit Suisse Securities (Japan) Limited</t>
  </si>
  <si>
    <t>ナティクシス日本証券</t>
  </si>
  <si>
    <t>Natixis Japan Securities Co.,Ltd.</t>
  </si>
  <si>
    <t>CLSA証券</t>
  </si>
  <si>
    <t>CLSA Securities Japan Co., Ltd.</t>
  </si>
  <si>
    <t>しんきん証券</t>
  </si>
  <si>
    <t>Shinkin Securities Co.,Ltd.</t>
  </si>
  <si>
    <t>みずほ証券</t>
  </si>
  <si>
    <t>JPモルガン証券</t>
    <phoneticPr fontId="2"/>
  </si>
  <si>
    <t xml:space="preserve">JPMorgan Securities Japan Co.,Ltd. </t>
  </si>
  <si>
    <t>ジェフリーズ証券会社</t>
  </si>
  <si>
    <t>Jefferies （Japan) Limited</t>
  </si>
  <si>
    <t>GMOクリック証券</t>
  </si>
  <si>
    <t>GMO CLICK Securities,Inc.</t>
  </si>
  <si>
    <t>北洋証券</t>
  </si>
  <si>
    <t>North Pacific Securities Co.,Ltd.</t>
  </si>
  <si>
    <t>ニュース証券</t>
  </si>
  <si>
    <t>New-S Securities CO.,Ltd.</t>
  </si>
  <si>
    <t>UBS証券</t>
  </si>
  <si>
    <t>UBS Securities Japan Co., Ltd.</t>
  </si>
  <si>
    <t>SBIネオトレード証券</t>
  </si>
  <si>
    <t>SBI Neotrade Securities Co., Ltd.</t>
  </si>
  <si>
    <t>ソシエテ・ジェネラル証券</t>
  </si>
  <si>
    <t>Societe Generale Securities Japan Limited</t>
  </si>
  <si>
    <t>シティグループ証券</t>
  </si>
  <si>
    <t>Citigroup Global Markets Japan Inc.</t>
  </si>
  <si>
    <t>立花証券</t>
  </si>
  <si>
    <t>THE TACHIBANA SECURITIES CO.,LTD.</t>
  </si>
  <si>
    <t>大和証券</t>
  </si>
  <si>
    <t>Daiwa Securities Co.Ltd.</t>
  </si>
  <si>
    <t>ちばぎん証券</t>
    <phoneticPr fontId="2"/>
  </si>
  <si>
    <t>Chibagin Securities Co.,Ltd.</t>
  </si>
  <si>
    <t>むさし証券</t>
  </si>
  <si>
    <t>Musashi Securities Co.,Ltd.</t>
  </si>
  <si>
    <t>楽天証券</t>
  </si>
  <si>
    <t>Rakuten Securities,Inc.</t>
  </si>
  <si>
    <t>東海東京証券</t>
  </si>
  <si>
    <t>Tokai Tokyo Securities Co.,Ltd.</t>
  </si>
  <si>
    <t>東洋証券</t>
  </si>
  <si>
    <t>TOYO SECURITIES CO.,LTD.</t>
  </si>
  <si>
    <t>ドイツ証券</t>
  </si>
  <si>
    <t>Deutsche Securities Inc.</t>
  </si>
  <si>
    <t>内藤証券</t>
  </si>
  <si>
    <t>NAITO SECURITIES CO.,LTD.</t>
  </si>
  <si>
    <t>第四北越証券</t>
  </si>
  <si>
    <t>Daishi Hokuetsu Securities Co.,Ltd.</t>
  </si>
  <si>
    <t>ひびき証券</t>
  </si>
  <si>
    <t>Hibiki Securities Inc.</t>
  </si>
  <si>
    <t>中原証券</t>
  </si>
  <si>
    <t>The Nakahara Securities Co.,Ltd.</t>
  </si>
  <si>
    <t>フィリップ証券</t>
  </si>
  <si>
    <t>Phillip Securities Japan,Ltd.</t>
  </si>
  <si>
    <t>西村証券</t>
  </si>
  <si>
    <t>NISHIMURA SECURITIES CO.,LTD.</t>
  </si>
  <si>
    <t>三晃証券</t>
  </si>
  <si>
    <t>SANKO SECURITIES CO.,LTD.</t>
  </si>
  <si>
    <t>SMBC日興証券</t>
    <phoneticPr fontId="2"/>
  </si>
  <si>
    <t>マネックス証券</t>
  </si>
  <si>
    <t>Monex, Inc.</t>
  </si>
  <si>
    <t>日産証券</t>
  </si>
  <si>
    <t>Nissan Securities Co., Ltd.</t>
  </si>
  <si>
    <t>証券ジャパン</t>
  </si>
  <si>
    <t>Securities Japan, Inc.</t>
  </si>
  <si>
    <t>野村證券</t>
  </si>
  <si>
    <t>Nomura Securities Co.,Ltd.</t>
    <phoneticPr fontId="2"/>
  </si>
  <si>
    <t>バークレイズ証券</t>
  </si>
  <si>
    <t>Barclays Securities Japan Limited</t>
    <phoneticPr fontId="2"/>
  </si>
  <si>
    <t>ばんせい証券</t>
  </si>
  <si>
    <t>Bansei Securities Co.,Ltd.</t>
  </si>
  <si>
    <t>ＢＮＰパリバ証券</t>
    <phoneticPr fontId="2"/>
  </si>
  <si>
    <t>BNP Paribas Securities (Japan) Limited</t>
    <phoneticPr fontId="2"/>
  </si>
  <si>
    <t>光証券</t>
  </si>
  <si>
    <t>THE HIKARI SECURITIES CO.,LTD.</t>
  </si>
  <si>
    <t>廣田証券</t>
  </si>
  <si>
    <t>HIROTA SECURITIES CO.,LTD.</t>
  </si>
  <si>
    <t>エービーエヌ・アムロ・クリアリング証券</t>
  </si>
  <si>
    <t>ABN AMRO Clearing Tokyo Co.,Ltd.</t>
    <phoneticPr fontId="2"/>
  </si>
  <si>
    <t>FFG証券</t>
  </si>
  <si>
    <t>FFG Securities Co., Ltd.</t>
  </si>
  <si>
    <t>松井証券</t>
  </si>
  <si>
    <t>MATSUI SECURITIES CO.,LTD.</t>
  </si>
  <si>
    <t>マッコーリーキャピタル証券会社</t>
  </si>
  <si>
    <t>Macquarie Capital Securities (Japan) Limited</t>
  </si>
  <si>
    <t>丸國証券</t>
  </si>
  <si>
    <t>MARUKUNI SECURITIES CO.,LTD.</t>
  </si>
  <si>
    <t>丸三証券</t>
  </si>
  <si>
    <t>Marusan Securities Co.,Ltd.</t>
  </si>
  <si>
    <t>丸八証券</t>
  </si>
  <si>
    <t>Maruhachi Securities Co.,Ltd.</t>
  </si>
  <si>
    <t>岡三にいがた証券</t>
  </si>
  <si>
    <t>OKASAN NIIGATA SECURITIES CO.,LTD.</t>
  </si>
  <si>
    <t>三木証券</t>
  </si>
  <si>
    <t>MIKI SECURITIES CO.,LTD.</t>
  </si>
  <si>
    <t>リテラ・クレア証券</t>
  </si>
  <si>
    <t>Retela Crea Securities Co.,Ltd.</t>
  </si>
  <si>
    <t>三田証券</t>
  </si>
  <si>
    <t>MITA SECURITIES Co.,Ltd.</t>
  </si>
  <si>
    <t>ＨＳＢＣ証券</t>
  </si>
  <si>
    <t>HSBC Securities (Japan) Co., Ltd.</t>
  </si>
  <si>
    <t>水戸証券</t>
  </si>
  <si>
    <t>Mito Securities Co.,Ltd.</t>
  </si>
  <si>
    <t>明和證券</t>
  </si>
  <si>
    <t>MEIWA SECURITIES CO.,LTD.</t>
  </si>
  <si>
    <t>BofA証券</t>
    <phoneticPr fontId="2"/>
  </si>
  <si>
    <t>BofA Securities Japan Co.,Ltd.</t>
    <phoneticPr fontId="2"/>
  </si>
  <si>
    <t>インタラクティブ・ブローカーズ証券</t>
  </si>
  <si>
    <t>Interactive Brokers Securities Japan,Inc.</t>
  </si>
  <si>
    <t>モルガン・スタンレーMUFG証券</t>
  </si>
  <si>
    <t>Morgan Stanley MUFG Securities Co.,Ltd.</t>
  </si>
  <si>
    <t>ウィブル証券</t>
  </si>
  <si>
    <t>Webull Securities (Japan) Co. Ltd.　　</t>
  </si>
  <si>
    <t>山二証券</t>
  </si>
  <si>
    <t>Yamani Securities Co.,Ltd.</t>
  </si>
  <si>
    <t>山和証券</t>
  </si>
  <si>
    <t>YAMAWA SECURITIES CO.,LTD.</t>
  </si>
  <si>
    <t>豊証券</t>
  </si>
  <si>
    <t>The Yutaka Securities Co.,Ltd.</t>
  </si>
  <si>
    <t>サスケハナ・ホンコン・リミテッド</t>
  </si>
  <si>
    <t>Susquehanna Hong Kong Limited</t>
  </si>
  <si>
    <t>だいこう証券ビジネス</t>
  </si>
  <si>
    <t>DSB Co.,Ltd.</t>
  </si>
  <si>
    <t>ABN AMRO Clearing Tokyo Co., Ltd.</t>
  </si>
  <si>
    <t>v20230403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</si>
</sst>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yyyy/m/d;@"/>
  </numFmts>
  <fonts count="3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0.5"/>
      <color theme="1"/>
      <name val="Arial"/>
      <family val="2"/>
    </font>
    <font>
      <sz val="10.5"/>
      <color theme="0" tint="-0.499984740745262"/>
      <name val="Arial"/>
      <family val="2"/>
    </font>
    <font>
      <b/>
      <sz val="10.5"/>
      <color theme="1"/>
      <name val="Arial"/>
      <family val="2"/>
    </font>
    <font>
      <sz val="9"/>
      <color theme="1"/>
      <name val="Arial"/>
      <family val="2"/>
    </font>
    <font>
      <sz val="9"/>
      <color theme="0" tint="-0.499984740745262"/>
      <name val="Arial"/>
      <family val="2"/>
    </font>
    <font>
      <u/>
      <sz val="8"/>
      <color theme="10"/>
      <name val="Arial"/>
      <family val="2"/>
    </font>
    <font>
      <u/>
      <sz val="9"/>
      <color theme="10"/>
      <name val="Arial"/>
      <family val="2"/>
    </font>
    <font>
      <b/>
      <sz val="9"/>
      <color theme="1"/>
      <name val="Arial"/>
      <family val="2"/>
    </font>
    <font>
      <sz val="10.5"/>
      <color theme="0"/>
      <name val="Arial"/>
      <family val="2"/>
    </font>
    <font>
      <sz val="9"/>
      <color theme="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theme="0" tint="-0.499984740745262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sz val="14"/>
      <color theme="0" tint="-0.499984740745262"/>
      <name val="Arial"/>
      <family val="2"/>
    </font>
    <font>
      <b/>
      <sz val="10.5"/>
      <color theme="0" tint="-0.499984740745262"/>
      <name val="Arial"/>
      <family val="2"/>
    </font>
    <font>
      <u/>
      <sz val="9"/>
      <color theme="0" tint="-0.499984740745262"/>
      <name val="Arial"/>
      <family val="2"/>
    </font>
    <font>
      <sz val="10.5"/>
      <color theme="1" tint="0.249977111117893"/>
      <name val="Arial"/>
      <family val="2"/>
    </font>
    <font>
      <sz val="10.5"/>
      <color theme="0" tint="-0.34998626667073579"/>
      <name val="Arial"/>
      <family val="2"/>
    </font>
    <font>
      <sz val="9"/>
      <color theme="0" tint="-0.34998626667073579"/>
      <name val="Arial"/>
      <family val="2"/>
    </font>
    <font>
      <sz val="11"/>
      <color theme="1"/>
      <name val="Arial"/>
      <family val="2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Meiryo UI"/>
      <family val="3"/>
      <charset val="128"/>
    </font>
    <font>
      <b/>
      <sz val="16"/>
      <color theme="1"/>
      <name val="Calibri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25" fillId="0" borderId="0"/>
    <xf numFmtId="0" fontId="1" fillId="0" borderId="0">
      <alignment vertical="center"/>
    </xf>
  </cellStyleXfs>
  <cellXfs count="156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6" fillId="0" borderId="0" xfId="0" quotePrefix="1" applyFont="1" applyAlignment="1">
      <alignment horizontal="left" vertical="top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/>
    <xf numFmtId="0" fontId="4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/>
    <xf numFmtId="0" fontId="6" fillId="0" borderId="0" xfId="0" quotePrefix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quotePrefix="1" applyFont="1" applyAlignment="1">
      <alignment horizontal="left" vertical="center" wrapText="1"/>
    </xf>
    <xf numFmtId="0" fontId="4" fillId="2" borderId="0" xfId="0" applyFont="1" applyFill="1" applyAlignment="1" applyProtection="1">
      <alignment horizontal="center"/>
      <protection locked="0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5" fillId="0" borderId="0" xfId="0" applyFont="1" applyProtection="1">
      <protection locked="0"/>
    </xf>
    <xf numFmtId="0" fontId="7" fillId="0" borderId="0" xfId="0" applyFont="1"/>
    <xf numFmtId="0" fontId="7" fillId="0" borderId="0" xfId="0" applyFont="1" applyAlignment="1"/>
    <xf numFmtId="0" fontId="8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10" fillId="0" borderId="0" xfId="1" applyFont="1" applyFill="1" applyAlignment="1">
      <alignment vertical="center"/>
    </xf>
    <xf numFmtId="0" fontId="7" fillId="0" borderId="0" xfId="0" applyFont="1" applyFill="1"/>
    <xf numFmtId="0" fontId="5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6" fillId="0" borderId="0" xfId="0" quotePrefix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6" xfId="0" applyFont="1" applyBorder="1"/>
    <xf numFmtId="0" fontId="14" fillId="0" borderId="7" xfId="0" applyFont="1" applyBorder="1"/>
    <xf numFmtId="0" fontId="14" fillId="0" borderId="0" xfId="0" applyFont="1" applyBorder="1"/>
    <xf numFmtId="0" fontId="14" fillId="0" borderId="0" xfId="0" applyFont="1"/>
    <xf numFmtId="0" fontId="16" fillId="0" borderId="0" xfId="0" applyFont="1"/>
    <xf numFmtId="0" fontId="16" fillId="0" borderId="8" xfId="0" applyFont="1" applyBorder="1" applyAlignment="1">
      <alignment vertical="center" wrapText="1"/>
    </xf>
    <xf numFmtId="0" fontId="16" fillId="0" borderId="9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quotePrefix="1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6" fillId="0" borderId="0" xfId="0" quotePrefix="1" applyFont="1" applyAlignment="1">
      <alignment horizontal="left" vertical="center" wrapText="1"/>
    </xf>
    <xf numFmtId="0" fontId="4" fillId="0" borderId="0" xfId="0" applyFont="1" applyFill="1" applyAlignment="1" applyProtection="1">
      <alignment horizontal="center"/>
      <protection locked="0"/>
    </xf>
    <xf numFmtId="0" fontId="7" fillId="0" borderId="0" xfId="0" applyFont="1" applyAlignment="1">
      <alignment horizontal="left" vertical="center" wrapText="1"/>
    </xf>
    <xf numFmtId="0" fontId="17" fillId="0" borderId="9" xfId="0" applyFont="1" applyBorder="1" applyAlignment="1">
      <alignment vertical="center"/>
    </xf>
    <xf numFmtId="0" fontId="10" fillId="0" borderId="0" xfId="1" applyFont="1" applyAlignment="1">
      <alignment vertical="top" wrapText="1"/>
    </xf>
    <xf numFmtId="0" fontId="3" fillId="0" borderId="0" xfId="1" applyAlignment="1">
      <alignment vertical="top" wrapText="1"/>
    </xf>
    <xf numFmtId="0" fontId="18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/>
    </xf>
    <xf numFmtId="0" fontId="7" fillId="0" borderId="0" xfId="0" applyFont="1" applyBorder="1" applyAlignment="1">
      <alignment vertical="top" wrapText="1"/>
    </xf>
    <xf numFmtId="0" fontId="19" fillId="0" borderId="0" xfId="0" applyFont="1" applyAlignment="1">
      <alignment vertical="center"/>
    </xf>
    <xf numFmtId="0" fontId="20" fillId="0" borderId="0" xfId="0" quotePrefix="1" applyFont="1" applyAlignment="1">
      <alignment vertical="center" wrapText="1"/>
    </xf>
    <xf numFmtId="0" fontId="20" fillId="0" borderId="0" xfId="0" quotePrefix="1" applyFont="1" applyAlignment="1">
      <alignment horizontal="left" vertical="top"/>
    </xf>
    <xf numFmtId="0" fontId="20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 wrapText="1"/>
    </xf>
    <xf numFmtId="0" fontId="8" fillId="0" borderId="0" xfId="0" applyFont="1" applyAlignme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21" fillId="0" borderId="0" xfId="1" applyFont="1" applyFill="1" applyAlignment="1">
      <alignment vertical="center"/>
    </xf>
    <xf numFmtId="0" fontId="20" fillId="0" borderId="0" xfId="0" applyFont="1" applyAlignment="1">
      <alignment vertical="top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wrapText="1"/>
    </xf>
    <xf numFmtId="0" fontId="6" fillId="0" borderId="0" xfId="0" quotePrefix="1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4" fillId="0" borderId="0" xfId="0" applyFont="1" applyFill="1" applyAlignment="1">
      <alignment horizontal="left" vertical="center"/>
    </xf>
    <xf numFmtId="0" fontId="8" fillId="0" borderId="0" xfId="0" applyFont="1" applyFill="1"/>
    <xf numFmtId="0" fontId="6" fillId="0" borderId="0" xfId="0" applyFont="1" applyFill="1" applyBorder="1" applyAlignment="1" applyProtection="1">
      <alignment horizontal="center" vertical="center" shrinkToFit="1"/>
      <protection locked="0"/>
    </xf>
    <xf numFmtId="0" fontId="23" fillId="0" borderId="0" xfId="0" applyFont="1" applyAlignment="1">
      <alignment vertical="center"/>
    </xf>
    <xf numFmtId="0" fontId="23" fillId="0" borderId="0" xfId="0" applyFont="1" applyFill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6" fillId="0" borderId="0" xfId="0" quotePrefix="1" applyFont="1" applyAlignment="1">
      <alignment horizontal="left" vertical="center" wrapText="1"/>
    </xf>
    <xf numFmtId="0" fontId="4" fillId="0" borderId="0" xfId="0" quotePrefix="1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10" fillId="0" borderId="0" xfId="1" applyFont="1" applyAlignment="1">
      <alignment horizontal="left"/>
    </xf>
    <xf numFmtId="0" fontId="6" fillId="0" borderId="0" xfId="0" quotePrefix="1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10" fillId="0" borderId="0" xfId="1" applyFont="1" applyAlignment="1">
      <alignment horizontal="left" vertical="top" wrapText="1"/>
    </xf>
    <xf numFmtId="0" fontId="4" fillId="0" borderId="0" xfId="0" quotePrefix="1" applyFont="1" applyAlignment="1">
      <alignment horizontal="left" vertical="center"/>
    </xf>
    <xf numFmtId="0" fontId="4" fillId="0" borderId="0" xfId="0" quotePrefix="1" applyFont="1" applyFill="1" applyAlignment="1">
      <alignment horizontal="left" vertical="center" wrapText="1"/>
    </xf>
    <xf numFmtId="0" fontId="6" fillId="0" borderId="0" xfId="0" applyFont="1" applyFill="1" applyAlignment="1">
      <alignment vertical="top" wrapText="1"/>
    </xf>
    <xf numFmtId="0" fontId="20" fillId="0" borderId="0" xfId="0" applyFont="1" applyFill="1" applyAlignment="1">
      <alignment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 applyFill="1" applyAlignment="1">
      <alignment horizontal="left" vertical="top" wrapText="1"/>
    </xf>
    <xf numFmtId="0" fontId="10" fillId="0" borderId="0" xfId="1" applyFont="1" applyAlignment="1">
      <alignment horizontal="left" vertical="top"/>
    </xf>
    <xf numFmtId="0" fontId="7" fillId="0" borderId="0" xfId="0" applyFont="1" applyFill="1" applyAlignment="1">
      <alignment vertical="top" wrapText="1"/>
    </xf>
    <xf numFmtId="0" fontId="8" fillId="0" borderId="0" xfId="0" applyFont="1" applyFill="1" applyProtection="1">
      <protection locked="0"/>
    </xf>
    <xf numFmtId="0" fontId="26" fillId="0" borderId="5" xfId="2" applyFont="1" applyBorder="1" applyAlignment="1">
      <alignment horizontal="left" vertical="top" wrapText="1"/>
    </xf>
    <xf numFmtId="0" fontId="26" fillId="0" borderId="6" xfId="2" applyFont="1" applyBorder="1" applyAlignment="1">
      <alignment horizontal="left" vertical="top" wrapText="1"/>
    </xf>
    <xf numFmtId="0" fontId="26" fillId="0" borderId="13" xfId="2" applyFont="1" applyBorder="1" applyAlignment="1">
      <alignment horizontal="left" vertical="top" wrapText="1"/>
    </xf>
    <xf numFmtId="0" fontId="25" fillId="0" borderId="0" xfId="2" applyAlignment="1">
      <alignment vertical="center"/>
    </xf>
    <xf numFmtId="0" fontId="28" fillId="0" borderId="7" xfId="2" applyFont="1" applyBorder="1" applyAlignment="1">
      <alignment horizontal="left" vertical="center"/>
    </xf>
    <xf numFmtId="0" fontId="25" fillId="0" borderId="0" xfId="2" applyAlignment="1">
      <alignment horizontal="left" vertical="center"/>
    </xf>
    <xf numFmtId="0" fontId="26" fillId="0" borderId="14" xfId="2" applyFont="1" applyBorder="1" applyAlignment="1">
      <alignment horizontal="left" vertical="top" wrapText="1"/>
    </xf>
    <xf numFmtId="0" fontId="28" fillId="0" borderId="14" xfId="2" applyFont="1" applyBorder="1" applyAlignment="1">
      <alignment horizontal="left" vertical="center"/>
    </xf>
    <xf numFmtId="0" fontId="28" fillId="0" borderId="8" xfId="2" applyFont="1" applyBorder="1" applyAlignment="1">
      <alignment horizontal="left" vertical="center"/>
    </xf>
    <xf numFmtId="0" fontId="28" fillId="0" borderId="9" xfId="2" applyFont="1" applyBorder="1" applyAlignment="1">
      <alignment horizontal="left" vertical="center"/>
    </xf>
    <xf numFmtId="14" fontId="26" fillId="0" borderId="9" xfId="2" applyNumberFormat="1" applyFont="1" applyBorder="1" applyAlignment="1">
      <alignment horizontal="left" vertical="top" wrapText="1"/>
    </xf>
    <xf numFmtId="0" fontId="26" fillId="0" borderId="9" xfId="2" applyFont="1" applyBorder="1" applyAlignment="1">
      <alignment horizontal="left" vertical="center"/>
    </xf>
    <xf numFmtId="0" fontId="26" fillId="0" borderId="9" xfId="2" applyFont="1" applyBorder="1" applyAlignment="1">
      <alignment horizontal="left" vertical="top" wrapText="1"/>
    </xf>
    <xf numFmtId="0" fontId="28" fillId="0" borderId="15" xfId="2" applyFont="1" applyBorder="1" applyAlignment="1">
      <alignment horizontal="left" vertical="center"/>
    </xf>
    <xf numFmtId="0" fontId="30" fillId="0" borderId="0" xfId="2" applyFont="1" applyAlignment="1">
      <alignment vertical="center"/>
    </xf>
    <xf numFmtId="176" fontId="1" fillId="0" borderId="0" xfId="3" applyNumberFormat="1">
      <alignment vertical="center"/>
    </xf>
    <xf numFmtId="0" fontId="0" fillId="0" borderId="0" xfId="0" applyAlignment="1">
      <alignment vertical="center"/>
    </xf>
    <xf numFmtId="176" fontId="1" fillId="0" borderId="0" xfId="3" applyNumberFormat="1" applyAlignment="1"/>
    <xf numFmtId="0" fontId="26" fillId="0" borderId="0" xfId="2" applyFont="1" applyBorder="1" applyAlignment="1">
      <alignment horizontal="left" vertical="top" wrapText="1"/>
    </xf>
    <xf numFmtId="14" fontId="26" fillId="0" borderId="0" xfId="2" applyNumberFormat="1" applyFont="1" applyBorder="1" applyAlignment="1">
      <alignment horizontal="left" vertical="top" wrapText="1"/>
    </xf>
    <xf numFmtId="0" fontId="25" fillId="0" borderId="0" xfId="2" applyBorder="1" applyAlignment="1">
      <alignment horizontal="left" vertical="center"/>
    </xf>
    <xf numFmtId="49" fontId="26" fillId="0" borderId="0" xfId="2" applyNumberFormat="1" applyFont="1" applyBorder="1" applyAlignment="1">
      <alignment horizontal="left" vertical="top" wrapText="1"/>
    </xf>
    <xf numFmtId="0" fontId="28" fillId="0" borderId="0" xfId="2" applyFont="1" applyBorder="1" applyAlignment="1">
      <alignment horizontal="left" vertical="center"/>
    </xf>
    <xf numFmtId="0" fontId="26" fillId="0" borderId="0" xfId="2" applyFont="1" applyBorder="1" applyAlignment="1">
      <alignment horizontal="left" vertical="center"/>
    </xf>
    <xf numFmtId="49" fontId="6" fillId="2" borderId="12" xfId="0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5" fillId="0" borderId="0" xfId="1" applyFont="1" applyBorder="1" applyAlignment="1">
      <alignment horizontal="left" vertical="center"/>
    </xf>
    <xf numFmtId="0" fontId="17" fillId="0" borderId="9" xfId="0" quotePrefix="1" applyFont="1" applyBorder="1" applyAlignment="1">
      <alignment horizontal="left" vertical="center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6" fillId="2" borderId="4" xfId="0" applyFont="1" applyFill="1" applyBorder="1" applyAlignment="1" applyProtection="1">
      <alignment horizontal="center" vertical="center" shrinkToFit="1"/>
      <protection locked="0"/>
    </xf>
    <xf numFmtId="0" fontId="6" fillId="0" borderId="0" xfId="0" quotePrefix="1" applyFont="1" applyAlignment="1">
      <alignment horizontal="left" vertical="center" wrapText="1"/>
    </xf>
    <xf numFmtId="0" fontId="6" fillId="0" borderId="0" xfId="0" quotePrefix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77" fontId="6" fillId="2" borderId="3" xfId="0" applyNumberFormat="1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0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1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9" fillId="0" borderId="0" xfId="1" applyFont="1" applyFill="1" applyAlignment="1">
      <alignment horizontal="left" vertical="center"/>
    </xf>
    <xf numFmtId="0" fontId="12" fillId="3" borderId="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49" fontId="6" fillId="2" borderId="3" xfId="0" applyNumberFormat="1" applyFont="1" applyFill="1" applyBorder="1" applyAlignment="1" applyProtection="1">
      <alignment horizontal="center" vertical="center"/>
      <protection locked="0"/>
    </xf>
    <xf numFmtId="0" fontId="12" fillId="3" borderId="1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shrinkToFit="1"/>
      <protection locked="0"/>
    </xf>
    <xf numFmtId="0" fontId="22" fillId="0" borderId="6" xfId="0" applyFont="1" applyBorder="1" applyAlignment="1">
      <alignment horizontal="right"/>
    </xf>
  </cellXfs>
  <cellStyles count="4">
    <cellStyle name="ハイパーリンク" xfId="1" builtinId="8"/>
    <cellStyle name="標準" xfId="0" builtinId="0"/>
    <cellStyle name="標準 2" xfId="2" xr:uid="{6DDFD459-6B5E-4043-825A-4BB6ABFA150F}"/>
    <cellStyle name="標準 3" xfId="3" xr:uid="{D002F68D-0316-4BC1-AD89-F05B5AEDCF9B}"/>
  </cellStyles>
  <dxfs count="11">
    <dxf>
      <font>
        <color theme="1"/>
      </font>
      <fill>
        <patternFill>
          <fgColor auto="1"/>
          <bgColor theme="0" tint="-0.499984740745262"/>
        </patternFill>
      </fill>
    </dxf>
    <dxf>
      <font>
        <color theme="1"/>
      </font>
      <fill>
        <patternFill>
          <fgColor auto="1"/>
          <bgColor theme="0" tint="-0.499984740745262"/>
        </patternFill>
      </fill>
    </dxf>
    <dxf>
      <font>
        <color theme="1"/>
      </font>
      <fill>
        <patternFill>
          <fgColor auto="1"/>
          <bgColor theme="0" tint="-0.499984740745262"/>
        </patternFill>
      </fill>
    </dxf>
    <dxf>
      <font>
        <color theme="1"/>
      </font>
      <fill>
        <patternFill>
          <fgColor auto="1"/>
          <bgColor theme="0" tint="-0.499984740745262"/>
        </patternFill>
      </fill>
    </dxf>
    <dxf>
      <font>
        <color theme="1"/>
      </font>
      <fill>
        <patternFill>
          <fgColor auto="1"/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AP$26" lockText="1" noThreeD="1"/>
</file>

<file path=xl/ctrlProps/ctrlProp2.xml><?xml version="1.0" encoding="utf-8"?>
<formControlPr xmlns="http://schemas.microsoft.com/office/spreadsheetml/2009/9/main" objectType="CheckBox" fmlaLink="$AP$60" lockText="1" noThreeD="1"/>
</file>

<file path=xl/ctrlProps/ctrlProp3.xml><?xml version="1.0" encoding="utf-8"?>
<formControlPr xmlns="http://schemas.microsoft.com/office/spreadsheetml/2009/9/main" objectType="CheckBox" fmlaLink="$AP$66" lockText="1" noThreeD="1"/>
</file>

<file path=xl/ctrlProps/ctrlProp4.xml><?xml version="1.0" encoding="utf-8"?>
<formControlPr xmlns="http://schemas.microsoft.com/office/spreadsheetml/2009/9/main" objectType="Radio" firstButton="1" fmlaLink="$AP$37" lockText="1" noThreeD="1"/>
</file>

<file path=xl/ctrlProps/ctrlProp5.xml><?xml version="1.0" encoding="utf-8"?>
<formControlPr xmlns="http://schemas.microsoft.com/office/spreadsheetml/2009/9/main" objectType="Radio" lockText="1" noThreeD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25</xdr:row>
          <xdr:rowOff>0</xdr:rowOff>
        </xdr:from>
        <xdr:to>
          <xdr:col>4</xdr:col>
          <xdr:colOff>0</xdr:colOff>
          <xdr:row>26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3229</xdr:colOff>
      <xdr:row>0</xdr:row>
      <xdr:rowOff>1373</xdr:rowOff>
    </xdr:from>
    <xdr:to>
      <xdr:col>4</xdr:col>
      <xdr:colOff>114300</xdr:colOff>
      <xdr:row>1</xdr:row>
      <xdr:rowOff>66423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29" y="1373"/>
          <a:ext cx="873071" cy="236500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ysClr val="windowText" lastClr="000000"/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MT-31</a:t>
          </a:r>
          <a:endParaRPr kumimoji="1" lang="ja-JP" altLang="en-US" sz="1000" b="1">
            <a:solidFill>
              <a:sysClr val="windowText" lastClr="000000"/>
            </a:solidFill>
            <a:latin typeface="Arial" panose="020B0604020202020204" pitchFamily="34" charset="0"/>
            <a:ea typeface="Meiryo UI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58</xdr:row>
          <xdr:rowOff>76200</xdr:rowOff>
        </xdr:from>
        <xdr:to>
          <xdr:col>4</xdr:col>
          <xdr:colOff>0</xdr:colOff>
          <xdr:row>60</xdr:row>
          <xdr:rowOff>47625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64</xdr:row>
          <xdr:rowOff>133350</xdr:rowOff>
        </xdr:from>
        <xdr:to>
          <xdr:col>4</xdr:col>
          <xdr:colOff>0</xdr:colOff>
          <xdr:row>66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36</xdr:row>
          <xdr:rowOff>9525</xdr:rowOff>
        </xdr:from>
        <xdr:to>
          <xdr:col>3</xdr:col>
          <xdr:colOff>161925</xdr:colOff>
          <xdr:row>37</xdr:row>
          <xdr:rowOff>0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37</xdr:row>
          <xdr:rowOff>85725</xdr:rowOff>
        </xdr:from>
        <xdr:to>
          <xdr:col>3</xdr:col>
          <xdr:colOff>161925</xdr:colOff>
          <xdr:row>38</xdr:row>
          <xdr:rowOff>238125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93999</xdr:colOff>
      <xdr:row>0</xdr:row>
      <xdr:rowOff>133350</xdr:rowOff>
    </xdr:from>
    <xdr:to>
      <xdr:col>37</xdr:col>
      <xdr:colOff>96780</xdr:colOff>
      <xdr:row>2</xdr:row>
      <xdr:rowOff>19957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6189999" y="133350"/>
          <a:ext cx="955281" cy="234477"/>
        </a:xfrm>
        <a:prstGeom prst="rect">
          <a:avLst/>
        </a:prstGeom>
        <a:solidFill>
          <a:schemeClr val="tx2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 b="1">
              <a:solidFill>
                <a:schemeClr val="bg1"/>
              </a:solidFill>
              <a:latin typeface="Arial" panose="020B0604020202020204" pitchFamily="34" charset="0"/>
              <a:ea typeface="Times New Roman" panose="020B0604030504040204" pitchFamily="50" charset="-128"/>
              <a:cs typeface="Arial" panose="020B0604020202020204" pitchFamily="34" charset="0"/>
            </a:rPr>
            <a:t>Market maker</a:t>
          </a:r>
          <a:endParaRPr kumimoji="1" lang="en-US" altLang="ja-JP" sz="800" b="1">
            <a:solidFill>
              <a:schemeClr val="bg1"/>
            </a:solidFill>
            <a:latin typeface="Arial" panose="020B0604020202020204" pitchFamily="34" charset="0"/>
            <a:ea typeface="Meiryo UI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.vml"/><Relationship Id="rId13" Type="http://schemas.openxmlformats.org/officeDocument/2006/relationships/ctrlProp" Target="../ctrlProps/ctrlProp5.xml"/><Relationship Id="rId3" Type="http://schemas.openxmlformats.org/officeDocument/2006/relationships/hyperlink" Target="https://www.jpx.co.jp/english/equities/products/etfs/rfq-platform/01.html" TargetMode="External"/><Relationship Id="rId7" Type="http://schemas.openxmlformats.org/officeDocument/2006/relationships/vmlDrawing" Target="../drawings/vmlDrawing1.vml"/><Relationship Id="rId12" Type="http://schemas.openxmlformats.org/officeDocument/2006/relationships/ctrlProp" Target="../ctrlProps/ctrlProp4.xml"/><Relationship Id="rId2" Type="http://schemas.openxmlformats.org/officeDocument/2006/relationships/hyperlink" Target="mailto:ask-conneqtor@jpx.co.jp" TargetMode="External"/><Relationship Id="rId1" Type="http://schemas.openxmlformats.org/officeDocument/2006/relationships/hyperlink" Target="https://www.jpx.co.jp/english/corporate/governance/security/personal-information/" TargetMode="External"/><Relationship Id="rId6" Type="http://schemas.openxmlformats.org/officeDocument/2006/relationships/drawing" Target="../drawings/drawing1.xml"/><Relationship Id="rId11" Type="http://schemas.openxmlformats.org/officeDocument/2006/relationships/ctrlProp" Target="../ctrlProps/ctrlProp3.xml"/><Relationship Id="rId5" Type="http://schemas.openxmlformats.org/officeDocument/2006/relationships/customProperty" Target="../customProperty2.bin"/><Relationship Id="rId10" Type="http://schemas.openxmlformats.org/officeDocument/2006/relationships/ctrlProp" Target="../ctrlProps/ctrlProp2.xml"/><Relationship Id="rId4" Type="http://schemas.openxmlformats.org/officeDocument/2006/relationships/printerSettings" Target="../printerSettings/printerSettings2.bin"/><Relationship Id="rId9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204C7-19BF-4BF7-A4B0-6C13509A04B6}">
  <sheetPr codeName="Sheet2"/>
  <dimension ref="A1:AY11"/>
  <sheetViews>
    <sheetView topLeftCell="P1" zoomScale="85" zoomScaleNormal="85" workbookViewId="0">
      <selection activeCell="U28" sqref="U28"/>
    </sheetView>
  </sheetViews>
  <sheetFormatPr defaultColWidth="23.625" defaultRowHeight="14.25" x14ac:dyDescent="0.15"/>
  <cols>
    <col min="1" max="1" width="8.5" style="99" customWidth="1"/>
    <col min="2" max="2" width="20.75" style="99" bestFit="1" customWidth="1"/>
    <col min="3" max="3" width="17.5" style="99" bestFit="1" customWidth="1"/>
    <col min="4" max="4" width="21.625" style="99" bestFit="1" customWidth="1"/>
    <col min="5" max="5" width="17.5" style="99" bestFit="1" customWidth="1"/>
    <col min="6" max="7" width="20.75" style="99" bestFit="1" customWidth="1"/>
    <col min="8" max="8" width="22.75" style="99" bestFit="1" customWidth="1"/>
    <col min="9" max="9" width="33.875" style="99" customWidth="1"/>
    <col min="10" max="10" width="41.375" style="99" customWidth="1"/>
    <col min="11" max="11" width="18.125" style="99" bestFit="1" customWidth="1"/>
    <col min="12" max="12" width="22.875" style="99" bestFit="1" customWidth="1"/>
    <col min="13" max="13" width="19.75" style="99" bestFit="1" customWidth="1"/>
    <col min="14" max="14" width="17.75" style="99" bestFit="1" customWidth="1"/>
    <col min="15" max="15" width="21.875" style="99" customWidth="1"/>
    <col min="16" max="16" width="24.125" style="99" bestFit="1" customWidth="1"/>
    <col min="17" max="19" width="21.625" style="110" customWidth="1"/>
    <col min="20" max="20" width="23" style="99" bestFit="1" customWidth="1"/>
    <col min="21" max="21" width="13.75" style="99" bestFit="1" customWidth="1"/>
    <col min="22" max="22" width="13.25" style="99" bestFit="1" customWidth="1"/>
    <col min="23" max="23" width="22.875" style="99" bestFit="1" customWidth="1"/>
    <col min="24" max="24" width="23.75" style="99" bestFit="1" customWidth="1"/>
    <col min="25" max="25" width="19.25" style="99" bestFit="1" customWidth="1"/>
    <col min="26" max="26" width="19.5" style="99" bestFit="1" customWidth="1"/>
    <col min="27" max="27" width="32.375" style="99" customWidth="1"/>
    <col min="28" max="28" width="31.25" style="99" customWidth="1"/>
    <col min="29" max="29" width="53.25" style="99" bestFit="1" customWidth="1"/>
    <col min="30" max="30" width="49.5" style="99" customWidth="1"/>
    <col min="31" max="31" width="22.625" style="99" bestFit="1" customWidth="1"/>
    <col min="32" max="32" width="43.75" style="99" customWidth="1"/>
    <col min="33" max="33" width="39.25" style="99" customWidth="1"/>
    <col min="34" max="34" width="20" style="99" bestFit="1" customWidth="1"/>
    <col min="35" max="35" width="18.75" style="99" bestFit="1" customWidth="1"/>
    <col min="36" max="36" width="15.75" style="99" bestFit="1" customWidth="1"/>
    <col min="37" max="37" width="18.75" style="99" bestFit="1" customWidth="1"/>
    <col min="38" max="38" width="15.125" style="99" bestFit="1" customWidth="1"/>
    <col min="39" max="39" width="17.875" style="99" bestFit="1" customWidth="1"/>
    <col min="40" max="40" width="14.5" style="99" bestFit="1" customWidth="1"/>
    <col min="41" max="41" width="13.75" style="99" bestFit="1" customWidth="1"/>
    <col min="42" max="42" width="14.875" style="99" bestFit="1" customWidth="1"/>
    <col min="43" max="43" width="15" style="99" bestFit="1" customWidth="1"/>
    <col min="44" max="44" width="21.5" style="99" customWidth="1"/>
    <col min="45" max="45" width="26.5" style="99" customWidth="1"/>
    <col min="46" max="46" width="25.5" style="99" customWidth="1"/>
    <col min="47" max="47" width="20.875" style="99" customWidth="1"/>
    <col min="48" max="49" width="26.375" style="99" customWidth="1"/>
    <col min="50" max="50" width="13.625" style="99" bestFit="1" customWidth="1"/>
    <col min="51" max="51" width="14.625" style="99" bestFit="1" customWidth="1"/>
    <col min="52" max="16384" width="23.625" style="99"/>
  </cols>
  <sheetData>
    <row r="1" spans="1:51" ht="31.5" x14ac:dyDescent="0.15">
      <c r="A1" s="96" t="s">
        <v>56</v>
      </c>
      <c r="B1" s="97" t="s">
        <v>57</v>
      </c>
      <c r="C1" s="97" t="s">
        <v>58</v>
      </c>
      <c r="D1" s="97" t="s">
        <v>59</v>
      </c>
      <c r="E1" s="97" t="s">
        <v>60</v>
      </c>
      <c r="F1" s="97" t="s">
        <v>61</v>
      </c>
      <c r="G1" s="97" t="s">
        <v>62</v>
      </c>
      <c r="H1" s="97" t="s">
        <v>63</v>
      </c>
      <c r="I1" s="97" t="s">
        <v>64</v>
      </c>
      <c r="J1" s="97" t="s">
        <v>65</v>
      </c>
      <c r="K1" s="97" t="s">
        <v>66</v>
      </c>
      <c r="L1" s="97" t="s">
        <v>67</v>
      </c>
      <c r="M1" s="97" t="s">
        <v>68</v>
      </c>
      <c r="N1" s="97" t="s">
        <v>69</v>
      </c>
      <c r="O1" s="97" t="s">
        <v>70</v>
      </c>
      <c r="P1" s="97" t="s">
        <v>71</v>
      </c>
      <c r="Q1" s="97" t="s">
        <v>72</v>
      </c>
      <c r="R1" s="97" t="s">
        <v>73</v>
      </c>
      <c r="S1" s="97" t="s">
        <v>74</v>
      </c>
      <c r="T1" s="97" t="s">
        <v>75</v>
      </c>
      <c r="U1" s="97" t="s">
        <v>76</v>
      </c>
      <c r="V1" s="97" t="s">
        <v>77</v>
      </c>
      <c r="W1" s="97" t="s">
        <v>78</v>
      </c>
      <c r="X1" s="97" t="s">
        <v>79</v>
      </c>
      <c r="Y1" s="97" t="s">
        <v>80</v>
      </c>
      <c r="Z1" s="97" t="s">
        <v>81</v>
      </c>
      <c r="AA1" s="97" t="s">
        <v>82</v>
      </c>
      <c r="AB1" s="97" t="s">
        <v>83</v>
      </c>
      <c r="AC1" s="97" t="s">
        <v>84</v>
      </c>
      <c r="AD1" s="97" t="s">
        <v>85</v>
      </c>
      <c r="AE1" s="97" t="s">
        <v>86</v>
      </c>
      <c r="AF1" s="97" t="s">
        <v>87</v>
      </c>
      <c r="AG1" s="97" t="s">
        <v>88</v>
      </c>
      <c r="AH1" s="97" t="s">
        <v>89</v>
      </c>
      <c r="AI1" s="97" t="s">
        <v>90</v>
      </c>
      <c r="AJ1" s="97" t="s">
        <v>91</v>
      </c>
      <c r="AK1" s="97" t="s">
        <v>92</v>
      </c>
      <c r="AL1" s="97" t="s">
        <v>93</v>
      </c>
      <c r="AM1" s="97" t="s">
        <v>94</v>
      </c>
      <c r="AN1" s="97" t="s">
        <v>95</v>
      </c>
      <c r="AO1" s="97" t="s">
        <v>96</v>
      </c>
      <c r="AP1" s="97" t="s">
        <v>97</v>
      </c>
      <c r="AQ1" s="97" t="s">
        <v>98</v>
      </c>
      <c r="AR1" s="97" t="s">
        <v>99</v>
      </c>
      <c r="AS1" s="97" t="s">
        <v>100</v>
      </c>
      <c r="AT1" s="97" t="s">
        <v>101</v>
      </c>
      <c r="AU1" s="97" t="s">
        <v>102</v>
      </c>
      <c r="AV1" s="97" t="s">
        <v>103</v>
      </c>
      <c r="AW1" s="97" t="s">
        <v>104</v>
      </c>
      <c r="AX1" s="97" t="s">
        <v>105</v>
      </c>
      <c r="AY1" s="98" t="s">
        <v>106</v>
      </c>
    </row>
    <row r="2" spans="1:51" s="101" customFormat="1" ht="20.25" customHeight="1" x14ac:dyDescent="0.15">
      <c r="A2" s="100" t="s">
        <v>107</v>
      </c>
      <c r="B2" s="114" t="s">
        <v>108</v>
      </c>
      <c r="C2" s="115">
        <f>'MT-31'!$AA$5</f>
        <v>0</v>
      </c>
      <c r="D2" s="114"/>
      <c r="E2" s="114"/>
      <c r="F2" s="114"/>
      <c r="G2" s="114"/>
      <c r="H2" s="114" t="s">
        <v>109</v>
      </c>
      <c r="I2" s="114" t="e">
        <f>VLOOKUP(VALUE('MT-31'!$L$13),コードM!A:D,2,FALSE)</f>
        <v>#N/A</v>
      </c>
      <c r="J2" s="114" t="e">
        <f>VLOOKUP(VALUE('MT-31'!$L$13),コードM!A:D,3,FALSE)</f>
        <v>#N/A</v>
      </c>
      <c r="K2" s="116">
        <f>'MT-31'!$L$13</f>
        <v>0</v>
      </c>
      <c r="L2" s="114" t="str">
        <f>IF('MT-31'!AP37=1,"自己","委託")</f>
        <v>委託</v>
      </c>
      <c r="M2" s="114" t="s">
        <v>110</v>
      </c>
      <c r="N2" s="114">
        <f>'MT-31'!$L$16</f>
        <v>0</v>
      </c>
      <c r="O2" s="114">
        <f>'MT-31'!$L$18</f>
        <v>0</v>
      </c>
      <c r="P2" s="114">
        <f>'MT-31'!$L$20</f>
        <v>0</v>
      </c>
      <c r="Q2" s="114" t="s">
        <v>111</v>
      </c>
      <c r="R2" s="114" t="s">
        <v>111</v>
      </c>
      <c r="S2" s="114"/>
      <c r="T2" s="114" t="str">
        <f>コードM!E2</f>
        <v/>
      </c>
      <c r="U2" s="117">
        <f>'MT-31'!D72</f>
        <v>0</v>
      </c>
      <c r="V2" s="117">
        <f>'MT-31'!I72</f>
        <v>0</v>
      </c>
      <c r="W2" s="117">
        <f>'MT-31'!N72</f>
        <v>0</v>
      </c>
      <c r="X2" s="114">
        <f>IF(COUNTIF(W:W,W2)&gt;1,"メールアドレス重複",W2)</f>
        <v>0</v>
      </c>
      <c r="Y2" s="114"/>
      <c r="Z2" s="114" t="s">
        <v>112</v>
      </c>
      <c r="AA2" s="114" t="str">
        <f>ASC('MT-31'!W72)</f>
        <v/>
      </c>
      <c r="AB2" s="114" t="str">
        <f t="shared" ref="AB2:AB3" si="0">IF(LEFT(AA2,1)="0", "+81 " &amp; SUBSTITUTE(RIGHT(AA2,LEN(AA2)-1),"-",""),SUBSTITUTE(AA2,"-",""))</f>
        <v/>
      </c>
      <c r="AC2" s="114" t="s">
        <v>113</v>
      </c>
      <c r="AD2" s="114" t="s">
        <v>110</v>
      </c>
      <c r="AE2" s="114" t="s">
        <v>113</v>
      </c>
      <c r="AF2" s="114" t="s">
        <v>113</v>
      </c>
      <c r="AG2" s="114" t="s">
        <v>113</v>
      </c>
      <c r="AH2" s="114" t="s">
        <v>113</v>
      </c>
      <c r="AI2" s="114" t="s">
        <v>113</v>
      </c>
      <c r="AJ2" s="114" t="s">
        <v>113</v>
      </c>
      <c r="AK2" s="114" t="s">
        <v>113</v>
      </c>
      <c r="AL2" s="114" t="s">
        <v>113</v>
      </c>
      <c r="AM2" s="114" t="s">
        <v>113</v>
      </c>
      <c r="AN2" s="114" t="s">
        <v>113</v>
      </c>
      <c r="AO2" s="114" t="s">
        <v>113</v>
      </c>
      <c r="AP2" s="114" t="s">
        <v>113</v>
      </c>
      <c r="AQ2" s="114" t="s">
        <v>113</v>
      </c>
      <c r="AR2" s="114" t="s">
        <v>113</v>
      </c>
      <c r="AS2" s="114" t="s">
        <v>113</v>
      </c>
      <c r="AT2" s="114" t="s">
        <v>113</v>
      </c>
      <c r="AU2" s="114" t="s">
        <v>113</v>
      </c>
      <c r="AV2" s="114" t="s">
        <v>113</v>
      </c>
      <c r="AW2" s="114" t="s">
        <v>113</v>
      </c>
      <c r="AX2" s="114" t="s">
        <v>113</v>
      </c>
      <c r="AY2" s="102" t="s">
        <v>113</v>
      </c>
    </row>
    <row r="3" spans="1:51" s="101" customFormat="1" ht="20.25" customHeight="1" x14ac:dyDescent="0.15">
      <c r="A3" s="100" t="str">
        <f>IF('MT-31'!N73&lt;&gt;"",A2,"")</f>
        <v/>
      </c>
      <c r="B3" s="118" t="str">
        <f>IF('MT-31'!N73&lt;&gt;"",B2,"")</f>
        <v/>
      </c>
      <c r="C3" s="115" t="str">
        <f>IF('MT-31'!N73&lt;&gt;"",C2,"")</f>
        <v/>
      </c>
      <c r="D3" s="118"/>
      <c r="E3" s="118"/>
      <c r="F3" s="118"/>
      <c r="G3" s="118"/>
      <c r="H3" s="118" t="str">
        <f>IF('MT-31'!N73&lt;&gt;"",H2,"")</f>
        <v/>
      </c>
      <c r="I3" s="118" t="str">
        <f>IF('MT-31'!N73&lt;&gt;"",I2,"")</f>
        <v/>
      </c>
      <c r="J3" s="118" t="str">
        <f>IF('MT-31'!N73&lt;&gt;"",J2,"")</f>
        <v/>
      </c>
      <c r="K3" s="118" t="str">
        <f>IF('MT-31'!N73&lt;&gt;"",K2,"")</f>
        <v/>
      </c>
      <c r="L3" s="118" t="str">
        <f>IF('MT-31'!N73&lt;&gt;"",L2,"")</f>
        <v/>
      </c>
      <c r="M3" s="118" t="str">
        <f>IF('MT-31'!N73&lt;&gt;"",M2,"")</f>
        <v/>
      </c>
      <c r="N3" s="118" t="str">
        <f>IF('MT-31'!N73&lt;&gt;"",N2,"")</f>
        <v/>
      </c>
      <c r="O3" s="118" t="str">
        <f>IF('MT-31'!N73&lt;&gt;"",O2,"")</f>
        <v/>
      </c>
      <c r="P3" s="118" t="str">
        <f>IF('MT-31'!N73&lt;&gt;"",P2,"")</f>
        <v/>
      </c>
      <c r="Q3" s="119" t="str">
        <f>IF('MT-31'!N73&lt;&gt;"",Q2,"")</f>
        <v/>
      </c>
      <c r="R3" s="119" t="str">
        <f>IF('MT-31'!N73&lt;&gt;"",R2,"")</f>
        <v/>
      </c>
      <c r="S3" s="119"/>
      <c r="T3" s="118" t="str">
        <f>IF('MT-31'!N73&lt;&gt;"",コードM!E3,"")</f>
        <v/>
      </c>
      <c r="U3" s="118" t="str">
        <f>IF('MT-31'!N73&lt;&gt;"",'MT-31'!D73,"")</f>
        <v/>
      </c>
      <c r="V3" s="118" t="str">
        <f>IF('MT-31'!N73&lt;&gt;"",'MT-31'!I73,"")</f>
        <v/>
      </c>
      <c r="W3" s="118" t="str">
        <f>IF('MT-31'!N73&lt;&gt;"",'MT-31'!N73,"")</f>
        <v/>
      </c>
      <c r="X3" s="114" t="str">
        <f t="shared" ref="X3" si="1">IF(COUNTIF(W:W,W3)&gt;1,"",W3)</f>
        <v/>
      </c>
      <c r="Y3" s="118"/>
      <c r="Z3" s="118" t="str">
        <f>IF('MT-31'!N73&lt;&gt;"",Z2,"")</f>
        <v/>
      </c>
      <c r="AA3" s="118" t="str">
        <f>ASC(IF('MT-31'!N73&lt;&gt;"",'MT-31'!W73,""))</f>
        <v/>
      </c>
      <c r="AB3" s="114" t="str">
        <f t="shared" si="0"/>
        <v/>
      </c>
      <c r="AC3" s="118" t="str">
        <f>IF('MT-31'!N73&lt;&gt;"",AC2,"")</f>
        <v/>
      </c>
      <c r="AD3" s="118" t="str">
        <f>IF('MT-31'!N73&lt;&gt;"",AD2,"")</f>
        <v/>
      </c>
      <c r="AE3" s="118" t="str">
        <f>IF('MT-31'!N73&lt;&gt;"",AE2,"")</f>
        <v/>
      </c>
      <c r="AF3" s="118" t="str">
        <f>IF('MT-31'!N73&lt;&gt;"",AF2,"")</f>
        <v/>
      </c>
      <c r="AG3" s="118" t="str">
        <f>IF('MT-31'!N73&lt;&gt;"",AG2,"")</f>
        <v/>
      </c>
      <c r="AH3" s="118" t="str">
        <f>IF('MT-31'!N73&lt;&gt;"",AH2,"")</f>
        <v/>
      </c>
      <c r="AI3" s="118" t="str">
        <f>IF('MT-31'!N73&lt;&gt;"",AI2,"")</f>
        <v/>
      </c>
      <c r="AJ3" s="118" t="str">
        <f>IF('MT-31'!N73&lt;&gt;"",AJ2,"")</f>
        <v/>
      </c>
      <c r="AK3" s="118" t="str">
        <f>IF('MT-31'!N73&lt;&gt;"",AK2,"")</f>
        <v/>
      </c>
      <c r="AL3" s="118" t="str">
        <f>IF('MT-31'!N73&lt;&gt;"",AL2,"")</f>
        <v/>
      </c>
      <c r="AM3" s="118" t="str">
        <f>IF('MT-31'!N73&lt;&gt;"",AM2,"")</f>
        <v/>
      </c>
      <c r="AN3" s="118" t="str">
        <f>IF('MT-31'!N73&lt;&gt;"",AN2,"")</f>
        <v/>
      </c>
      <c r="AO3" s="118" t="str">
        <f>IF('MT-31'!N73&lt;&gt;"",AO2,"")</f>
        <v/>
      </c>
      <c r="AP3" s="118" t="str">
        <f>IF('MT-31'!N73&lt;&gt;"",AP2,"")</f>
        <v/>
      </c>
      <c r="AQ3" s="118" t="str">
        <f>IF('MT-31'!N73&lt;&gt;"",AQ2,"")</f>
        <v/>
      </c>
      <c r="AR3" s="118" t="str">
        <f>IF('MT-31'!N73&lt;&gt;"",AR2,"")</f>
        <v/>
      </c>
      <c r="AS3" s="118" t="str">
        <f>IF('MT-31'!N73&lt;&gt;"",AS2,"")</f>
        <v/>
      </c>
      <c r="AT3" s="118" t="str">
        <f>IF('MT-31'!N73&lt;&gt;"",AT2,"")</f>
        <v/>
      </c>
      <c r="AU3" s="118" t="str">
        <f>IF('MT-31'!N73&lt;&gt;"",AU2,"")</f>
        <v/>
      </c>
      <c r="AV3" s="118" t="str">
        <f>IF('MT-31'!N73&lt;&gt;"",AV2,"")</f>
        <v/>
      </c>
      <c r="AW3" s="118" t="str">
        <f>IF('MT-31'!N73&lt;&gt;"",AW2,"")</f>
        <v/>
      </c>
      <c r="AX3" s="118" t="str">
        <f>IF('MT-31'!N73&lt;&gt;"",AX2,"")</f>
        <v/>
      </c>
      <c r="AY3" s="103" t="str">
        <f>IF('MT-31'!N73&lt;&gt;"",AY2,"")</f>
        <v/>
      </c>
    </row>
    <row r="4" spans="1:51" s="101" customFormat="1" ht="20.25" customHeight="1" x14ac:dyDescent="0.15">
      <c r="A4" s="100" t="str">
        <f>IF('MT-31'!N74&lt;&gt;"",A3,"")</f>
        <v/>
      </c>
      <c r="B4" s="118" t="str">
        <f>IF('MT-31'!N74&lt;&gt;"",B3,"")</f>
        <v/>
      </c>
      <c r="C4" s="115" t="str">
        <f>IF('MT-31'!N74&lt;&gt;"",C3,"")</f>
        <v/>
      </c>
      <c r="D4" s="118"/>
      <c r="E4" s="118"/>
      <c r="F4" s="118"/>
      <c r="G4" s="118"/>
      <c r="H4" s="118" t="str">
        <f>IF('MT-31'!N74&lt;&gt;"",H3,"")</f>
        <v/>
      </c>
      <c r="I4" s="118" t="str">
        <f>IF('MT-31'!N74&lt;&gt;"",I3,"")</f>
        <v/>
      </c>
      <c r="J4" s="118" t="str">
        <f>IF('MT-31'!N74&lt;&gt;"",J3,"")</f>
        <v/>
      </c>
      <c r="K4" s="118" t="str">
        <f>IF('MT-31'!N74&lt;&gt;"",K3,"")</f>
        <v/>
      </c>
      <c r="L4" s="118" t="str">
        <f>IF('MT-31'!N74&lt;&gt;"",L3,"")</f>
        <v/>
      </c>
      <c r="M4" s="118" t="str">
        <f>IF('MT-31'!N74&lt;&gt;"",M3,"")</f>
        <v/>
      </c>
      <c r="N4" s="118" t="str">
        <f>IF('MT-31'!N74&lt;&gt;"",N3,"")</f>
        <v/>
      </c>
      <c r="O4" s="118" t="str">
        <f>IF('MT-31'!N74&lt;&gt;"",O3,"")</f>
        <v/>
      </c>
      <c r="P4" s="118" t="str">
        <f>IF('MT-31'!N74&lt;&gt;"",P3,"")</f>
        <v/>
      </c>
      <c r="Q4" s="119" t="str">
        <f>IF('MT-31'!N74&lt;&gt;"",Q3,"")</f>
        <v/>
      </c>
      <c r="R4" s="119" t="str">
        <f>IF('MT-31'!N74&lt;&gt;"",R3,"")</f>
        <v/>
      </c>
      <c r="S4" s="119"/>
      <c r="T4" s="118" t="str">
        <f>IF('MT-31'!N74&lt;&gt;"",コードM!E4,"")</f>
        <v/>
      </c>
      <c r="U4" s="118" t="str">
        <f>IF('MT-31'!N74&lt;&gt;"",'MT-31'!D74,"")</f>
        <v/>
      </c>
      <c r="V4" s="118" t="str">
        <f>IF('MT-31'!N74&lt;&gt;"",'MT-31'!I74,"")</f>
        <v/>
      </c>
      <c r="W4" s="118" t="str">
        <f>IF('MT-31'!N74&lt;&gt;"",'MT-31'!N74,"")</f>
        <v/>
      </c>
      <c r="X4" s="114" t="str">
        <f t="shared" ref="X4:X11" si="2">IF(COUNTIF(W:W,W4)&gt;1,"",W4)</f>
        <v/>
      </c>
      <c r="Y4" s="118"/>
      <c r="Z4" s="118" t="str">
        <f>IF('MT-31'!N74&lt;&gt;"",Z3,"")</f>
        <v/>
      </c>
      <c r="AA4" s="118" t="str">
        <f>ASC(IF('MT-31'!N74&lt;&gt;"",'MT-31'!W74,""))</f>
        <v/>
      </c>
      <c r="AB4" s="114" t="str">
        <f t="shared" ref="AB4:AB11" si="3">IF(LEFT(AA4,1)="0", "+81 " &amp; SUBSTITUTE(RIGHT(AA4,LEN(AA4)-1),"-",""),SUBSTITUTE(AA4,"-",""))</f>
        <v/>
      </c>
      <c r="AC4" s="118" t="str">
        <f>IF('MT-31'!N74&lt;&gt;"",AC3,"")</f>
        <v/>
      </c>
      <c r="AD4" s="118" t="str">
        <f>IF('MT-31'!N74&lt;&gt;"",AD3,"")</f>
        <v/>
      </c>
      <c r="AE4" s="118" t="str">
        <f>IF('MT-31'!N74&lt;&gt;"",AE3,"")</f>
        <v/>
      </c>
      <c r="AF4" s="118" t="str">
        <f>IF('MT-31'!N74&lt;&gt;"",AF3,"")</f>
        <v/>
      </c>
      <c r="AG4" s="118" t="str">
        <f>IF('MT-31'!N74&lt;&gt;"",AG3,"")</f>
        <v/>
      </c>
      <c r="AH4" s="118" t="str">
        <f>IF('MT-31'!N74&lt;&gt;"",AH3,"")</f>
        <v/>
      </c>
      <c r="AI4" s="118" t="str">
        <f>IF('MT-31'!N74&lt;&gt;"",AI3,"")</f>
        <v/>
      </c>
      <c r="AJ4" s="118" t="str">
        <f>IF('MT-31'!N74&lt;&gt;"",AJ3,"")</f>
        <v/>
      </c>
      <c r="AK4" s="118" t="str">
        <f>IF('MT-31'!N74&lt;&gt;"",AK3,"")</f>
        <v/>
      </c>
      <c r="AL4" s="118" t="str">
        <f>IF('MT-31'!N74&lt;&gt;"",AL3,"")</f>
        <v/>
      </c>
      <c r="AM4" s="118" t="str">
        <f>IF('MT-31'!N74&lt;&gt;"",AM3,"")</f>
        <v/>
      </c>
      <c r="AN4" s="118" t="str">
        <f>IF('MT-31'!N74&lt;&gt;"",AN3,"")</f>
        <v/>
      </c>
      <c r="AO4" s="118" t="str">
        <f>IF('MT-31'!N74&lt;&gt;"",AO3,"")</f>
        <v/>
      </c>
      <c r="AP4" s="118" t="str">
        <f>IF('MT-31'!N74&lt;&gt;"",AP3,"")</f>
        <v/>
      </c>
      <c r="AQ4" s="118" t="str">
        <f>IF('MT-31'!N74&lt;&gt;"",AQ3,"")</f>
        <v/>
      </c>
      <c r="AR4" s="118" t="str">
        <f>IF('MT-31'!N74&lt;&gt;"",AR3,"")</f>
        <v/>
      </c>
      <c r="AS4" s="118" t="str">
        <f>IF('MT-31'!N74&lt;&gt;"",AS3,"")</f>
        <v/>
      </c>
      <c r="AT4" s="118" t="str">
        <f>IF('MT-31'!N74&lt;&gt;"",AT3,"")</f>
        <v/>
      </c>
      <c r="AU4" s="118" t="str">
        <f>IF('MT-31'!N74&lt;&gt;"",AU3,"")</f>
        <v/>
      </c>
      <c r="AV4" s="118" t="str">
        <f>IF('MT-31'!N74&lt;&gt;"",AV3,"")</f>
        <v/>
      </c>
      <c r="AW4" s="118" t="str">
        <f>IF('MT-31'!N74&lt;&gt;"",AW3,"")</f>
        <v/>
      </c>
      <c r="AX4" s="118" t="str">
        <f>IF('MT-31'!N74&lt;&gt;"",AX3,"")</f>
        <v/>
      </c>
      <c r="AY4" s="103" t="str">
        <f>IF('MT-31'!N74&lt;&gt;"",AY3,"")</f>
        <v/>
      </c>
    </row>
    <row r="5" spans="1:51" s="101" customFormat="1" ht="20.25" customHeight="1" x14ac:dyDescent="0.15">
      <c r="A5" s="100" t="str">
        <f>IF('MT-31'!N75&lt;&gt;"",A4,"")</f>
        <v/>
      </c>
      <c r="B5" s="118" t="str">
        <f>IF('MT-31'!N75&lt;&gt;"",B4,"")</f>
        <v/>
      </c>
      <c r="C5" s="115" t="str">
        <f>IF('MT-31'!N75&lt;&gt;"",C4,"")</f>
        <v/>
      </c>
      <c r="D5" s="118"/>
      <c r="E5" s="118"/>
      <c r="F5" s="118"/>
      <c r="G5" s="118"/>
      <c r="H5" s="118" t="str">
        <f>IF('MT-31'!N75&lt;&gt;"",H4,"")</f>
        <v/>
      </c>
      <c r="I5" s="118" t="str">
        <f>IF('MT-31'!N75&lt;&gt;"",I4,"")</f>
        <v/>
      </c>
      <c r="J5" s="118" t="str">
        <f>IF('MT-31'!N75&lt;&gt;"",J4,"")</f>
        <v/>
      </c>
      <c r="K5" s="118" t="str">
        <f>IF('MT-31'!N75&lt;&gt;"",K4,"")</f>
        <v/>
      </c>
      <c r="L5" s="118" t="str">
        <f>IF('MT-31'!N75&lt;&gt;"",L4,"")</f>
        <v/>
      </c>
      <c r="M5" s="118" t="str">
        <f>IF('MT-31'!N75&lt;&gt;"",M4,"")</f>
        <v/>
      </c>
      <c r="N5" s="118" t="str">
        <f>IF('MT-31'!N75&lt;&gt;"",N4,"")</f>
        <v/>
      </c>
      <c r="O5" s="118" t="str">
        <f>IF('MT-31'!N75&lt;&gt;"",O4,"")</f>
        <v/>
      </c>
      <c r="P5" s="118" t="str">
        <f>IF('MT-31'!N75&lt;&gt;"",P4,"")</f>
        <v/>
      </c>
      <c r="Q5" s="119" t="str">
        <f>IF('MT-31'!N75&lt;&gt;"",Q4,"")</f>
        <v/>
      </c>
      <c r="R5" s="119" t="str">
        <f>IF('MT-31'!N75&lt;&gt;"",R4,"")</f>
        <v/>
      </c>
      <c r="S5" s="119"/>
      <c r="T5" s="118" t="str">
        <f>IF('MT-31'!N75&lt;&gt;"",コードM!E5,"")</f>
        <v/>
      </c>
      <c r="U5" s="118" t="str">
        <f>IF('MT-31'!N75&lt;&gt;"",'MT-31'!D75,"")</f>
        <v/>
      </c>
      <c r="V5" s="118" t="str">
        <f>IF('MT-31'!N75&lt;&gt;"",'MT-31'!I75,"")</f>
        <v/>
      </c>
      <c r="W5" s="118" t="str">
        <f>IF('MT-31'!N75&lt;&gt;"",'MT-31'!N75,"")</f>
        <v/>
      </c>
      <c r="X5" s="114" t="str">
        <f t="shared" si="2"/>
        <v/>
      </c>
      <c r="Y5" s="118"/>
      <c r="Z5" s="118" t="str">
        <f>IF('MT-31'!N75&lt;&gt;"",Z4,"")</f>
        <v/>
      </c>
      <c r="AA5" s="118" t="str">
        <f>ASC(IF('MT-31'!N75&lt;&gt;"",'MT-31'!W75,""))</f>
        <v/>
      </c>
      <c r="AB5" s="114" t="str">
        <f t="shared" si="3"/>
        <v/>
      </c>
      <c r="AC5" s="118" t="str">
        <f>IF('MT-31'!N75&lt;&gt;"",AC4,"")</f>
        <v/>
      </c>
      <c r="AD5" s="118" t="str">
        <f>IF('MT-31'!N75&lt;&gt;"",AD4,"")</f>
        <v/>
      </c>
      <c r="AE5" s="118" t="str">
        <f>IF('MT-31'!N75&lt;&gt;"",AE4,"")</f>
        <v/>
      </c>
      <c r="AF5" s="118" t="str">
        <f>IF('MT-31'!N75&lt;&gt;"",AF4,"")</f>
        <v/>
      </c>
      <c r="AG5" s="118" t="str">
        <f>IF('MT-31'!N75&lt;&gt;"",AG4,"")</f>
        <v/>
      </c>
      <c r="AH5" s="118" t="str">
        <f>IF('MT-31'!N75&lt;&gt;"",AH4,"")</f>
        <v/>
      </c>
      <c r="AI5" s="118" t="str">
        <f>IF('MT-31'!N75&lt;&gt;"",AI4,"")</f>
        <v/>
      </c>
      <c r="AJ5" s="118" t="str">
        <f>IF('MT-31'!N75&lt;&gt;"",AJ4,"")</f>
        <v/>
      </c>
      <c r="AK5" s="118" t="str">
        <f>IF('MT-31'!N75&lt;&gt;"",AK4,"")</f>
        <v/>
      </c>
      <c r="AL5" s="118" t="str">
        <f>IF('MT-31'!N75&lt;&gt;"",AL4,"")</f>
        <v/>
      </c>
      <c r="AM5" s="118" t="str">
        <f>IF('MT-31'!N75&lt;&gt;"",AM4,"")</f>
        <v/>
      </c>
      <c r="AN5" s="118" t="str">
        <f>IF('MT-31'!N75&lt;&gt;"",AN4,"")</f>
        <v/>
      </c>
      <c r="AO5" s="118" t="str">
        <f>IF('MT-31'!N75&lt;&gt;"",AO4,"")</f>
        <v/>
      </c>
      <c r="AP5" s="118" t="str">
        <f>IF('MT-31'!N75&lt;&gt;"",AP4,"")</f>
        <v/>
      </c>
      <c r="AQ5" s="118" t="str">
        <f>IF('MT-31'!N75&lt;&gt;"",AQ4,"")</f>
        <v/>
      </c>
      <c r="AR5" s="118" t="str">
        <f>IF('MT-31'!N75&lt;&gt;"",AR4,"")</f>
        <v/>
      </c>
      <c r="AS5" s="118" t="str">
        <f>IF('MT-31'!N75&lt;&gt;"",AS4,"")</f>
        <v/>
      </c>
      <c r="AT5" s="118" t="str">
        <f>IF('MT-31'!N75&lt;&gt;"",AT4,"")</f>
        <v/>
      </c>
      <c r="AU5" s="118" t="str">
        <f>IF('MT-31'!N75&lt;&gt;"",AU4,"")</f>
        <v/>
      </c>
      <c r="AV5" s="118" t="str">
        <f>IF('MT-31'!N75&lt;&gt;"",AV4,"")</f>
        <v/>
      </c>
      <c r="AW5" s="118" t="str">
        <f>IF('MT-31'!N75&lt;&gt;"",AW4,"")</f>
        <v/>
      </c>
      <c r="AX5" s="118" t="str">
        <f>IF('MT-31'!N75&lt;&gt;"",AX4,"")</f>
        <v/>
      </c>
      <c r="AY5" s="103" t="str">
        <f>IF('MT-31'!N75&lt;&gt;"",AY4,"")</f>
        <v/>
      </c>
    </row>
    <row r="6" spans="1:51" s="101" customFormat="1" ht="20.25" customHeight="1" x14ac:dyDescent="0.15">
      <c r="A6" s="100" t="str">
        <f>IF('MT-31'!N76&lt;&gt;"",A5,"")</f>
        <v/>
      </c>
      <c r="B6" s="118" t="str">
        <f>IF('MT-31'!N76&lt;&gt;"",B5,"")</f>
        <v/>
      </c>
      <c r="C6" s="115" t="str">
        <f>IF('MT-31'!N76&lt;&gt;"",C5,"")</f>
        <v/>
      </c>
      <c r="D6" s="118"/>
      <c r="E6" s="118"/>
      <c r="F6" s="118"/>
      <c r="G6" s="118"/>
      <c r="H6" s="118" t="str">
        <f>IF('MT-31'!N76&lt;&gt;"",H5,"")</f>
        <v/>
      </c>
      <c r="I6" s="118" t="str">
        <f>IF('MT-31'!N76&lt;&gt;"",I5,"")</f>
        <v/>
      </c>
      <c r="J6" s="118" t="str">
        <f>IF('MT-31'!N76&lt;&gt;"",J5,"")</f>
        <v/>
      </c>
      <c r="K6" s="118" t="str">
        <f>IF('MT-31'!N76&lt;&gt;"",K5,"")</f>
        <v/>
      </c>
      <c r="L6" s="118" t="str">
        <f>IF('MT-31'!N76&lt;&gt;"",L5,"")</f>
        <v/>
      </c>
      <c r="M6" s="118" t="str">
        <f>IF('MT-31'!N76&lt;&gt;"",M5,"")</f>
        <v/>
      </c>
      <c r="N6" s="118" t="str">
        <f>IF('MT-31'!N76&lt;&gt;"",N5,"")</f>
        <v/>
      </c>
      <c r="O6" s="118" t="str">
        <f>IF('MT-31'!N76&lt;&gt;"",O5,"")</f>
        <v/>
      </c>
      <c r="P6" s="118" t="str">
        <f>IF('MT-31'!N76&lt;&gt;"",P5,"")</f>
        <v/>
      </c>
      <c r="Q6" s="119" t="str">
        <f>IF('MT-31'!N76&lt;&gt;"",Q5,"")</f>
        <v/>
      </c>
      <c r="R6" s="119" t="str">
        <f>IF('MT-31'!N76&lt;&gt;"",R5,"")</f>
        <v/>
      </c>
      <c r="S6" s="119"/>
      <c r="T6" s="118" t="str">
        <f>IF('MT-31'!N76&lt;&gt;"",コードM!E6,"")</f>
        <v/>
      </c>
      <c r="U6" s="118" t="str">
        <f>IF('MT-31'!N76&lt;&gt;"",'MT-31'!D76,"")</f>
        <v/>
      </c>
      <c r="V6" s="118" t="str">
        <f>IF('MT-31'!N76&lt;&gt;"",'MT-31'!I76,"")</f>
        <v/>
      </c>
      <c r="W6" s="118" t="str">
        <f>IF('MT-31'!N76&lt;&gt;"",'MT-31'!N76,"")</f>
        <v/>
      </c>
      <c r="X6" s="114" t="str">
        <f t="shared" si="2"/>
        <v/>
      </c>
      <c r="Y6" s="118"/>
      <c r="Z6" s="118" t="str">
        <f>IF('MT-31'!N76&lt;&gt;"",Z5,"")</f>
        <v/>
      </c>
      <c r="AA6" s="118" t="str">
        <f>ASC(IF('MT-31'!N76&lt;&gt;"",'MT-31'!W76,""))</f>
        <v/>
      </c>
      <c r="AB6" s="114" t="str">
        <f t="shared" si="3"/>
        <v/>
      </c>
      <c r="AC6" s="118" t="str">
        <f>IF('MT-31'!N76&lt;&gt;"",AC5,"")</f>
        <v/>
      </c>
      <c r="AD6" s="118" t="str">
        <f>IF('MT-31'!N76&lt;&gt;"",AD5,"")</f>
        <v/>
      </c>
      <c r="AE6" s="118" t="str">
        <f>IF('MT-31'!N76&lt;&gt;"",AE5,"")</f>
        <v/>
      </c>
      <c r="AF6" s="118" t="str">
        <f>IF('MT-31'!N76&lt;&gt;"",AF5,"")</f>
        <v/>
      </c>
      <c r="AG6" s="118" t="str">
        <f>IF('MT-31'!N76&lt;&gt;"",AG5,"")</f>
        <v/>
      </c>
      <c r="AH6" s="118" t="str">
        <f>IF('MT-31'!N76&lt;&gt;"",AH5,"")</f>
        <v/>
      </c>
      <c r="AI6" s="118" t="str">
        <f>IF('MT-31'!N76&lt;&gt;"",AI5,"")</f>
        <v/>
      </c>
      <c r="AJ6" s="118" t="str">
        <f>IF('MT-31'!N76&lt;&gt;"",AJ5,"")</f>
        <v/>
      </c>
      <c r="AK6" s="118" t="str">
        <f>IF('MT-31'!N76&lt;&gt;"",AK5,"")</f>
        <v/>
      </c>
      <c r="AL6" s="118" t="str">
        <f>IF('MT-31'!N76&lt;&gt;"",AL5,"")</f>
        <v/>
      </c>
      <c r="AM6" s="118" t="str">
        <f>IF('MT-31'!N76&lt;&gt;"",AM5,"")</f>
        <v/>
      </c>
      <c r="AN6" s="118" t="str">
        <f>IF('MT-31'!N76&lt;&gt;"",AN5,"")</f>
        <v/>
      </c>
      <c r="AO6" s="118" t="str">
        <f>IF('MT-31'!N76&lt;&gt;"",AO5,"")</f>
        <v/>
      </c>
      <c r="AP6" s="118" t="str">
        <f>IF('MT-31'!N76&lt;&gt;"",AP5,"")</f>
        <v/>
      </c>
      <c r="AQ6" s="118" t="str">
        <f>IF('MT-31'!N76&lt;&gt;"",AQ5,"")</f>
        <v/>
      </c>
      <c r="AR6" s="118" t="str">
        <f>IF('MT-31'!N76&lt;&gt;"",AR5,"")</f>
        <v/>
      </c>
      <c r="AS6" s="118" t="str">
        <f>IF('MT-31'!N76&lt;&gt;"",AS5,"")</f>
        <v/>
      </c>
      <c r="AT6" s="118" t="str">
        <f>IF('MT-31'!N76&lt;&gt;"",AT5,"")</f>
        <v/>
      </c>
      <c r="AU6" s="118" t="str">
        <f>IF('MT-31'!N76&lt;&gt;"",AU5,"")</f>
        <v/>
      </c>
      <c r="AV6" s="118" t="str">
        <f>IF('MT-31'!N76&lt;&gt;"",AV5,"")</f>
        <v/>
      </c>
      <c r="AW6" s="118" t="str">
        <f>IF('MT-31'!N76&lt;&gt;"",AW5,"")</f>
        <v/>
      </c>
      <c r="AX6" s="118" t="str">
        <f>IF('MT-31'!N76&lt;&gt;"",AX5,"")</f>
        <v/>
      </c>
      <c r="AY6" s="103" t="str">
        <f>IF('MT-31'!N76&lt;&gt;"",AY5,"")</f>
        <v/>
      </c>
    </row>
    <row r="7" spans="1:51" s="101" customFormat="1" ht="20.25" customHeight="1" x14ac:dyDescent="0.15">
      <c r="A7" s="100" t="str">
        <f>IF('MT-31'!N77&lt;&gt;"",A6,"")</f>
        <v/>
      </c>
      <c r="B7" s="118" t="str">
        <f>IF('MT-31'!N77&lt;&gt;"",B6,"")</f>
        <v/>
      </c>
      <c r="C7" s="115" t="str">
        <f>IF('MT-31'!N77&lt;&gt;"",C6,"")</f>
        <v/>
      </c>
      <c r="D7" s="118"/>
      <c r="E7" s="118"/>
      <c r="F7" s="118"/>
      <c r="G7" s="118"/>
      <c r="H7" s="118" t="str">
        <f>IF('MT-31'!N77&lt;&gt;"",H6,"")</f>
        <v/>
      </c>
      <c r="I7" s="118" t="str">
        <f>IF('MT-31'!N77&lt;&gt;"",I6,"")</f>
        <v/>
      </c>
      <c r="J7" s="118" t="str">
        <f>IF('MT-31'!N77&lt;&gt;"",J6,"")</f>
        <v/>
      </c>
      <c r="K7" s="118" t="str">
        <f>IF('MT-31'!N77&lt;&gt;"",K6,"")</f>
        <v/>
      </c>
      <c r="L7" s="118" t="str">
        <f>IF('MT-31'!N77&lt;&gt;"",L6,"")</f>
        <v/>
      </c>
      <c r="M7" s="118" t="str">
        <f>IF('MT-31'!N77&lt;&gt;"",M6,"")</f>
        <v/>
      </c>
      <c r="N7" s="118" t="str">
        <f>IF('MT-31'!N77&lt;&gt;"",N6,"")</f>
        <v/>
      </c>
      <c r="O7" s="118" t="str">
        <f>IF('MT-31'!N77&lt;&gt;"",O6,"")</f>
        <v/>
      </c>
      <c r="P7" s="118" t="str">
        <f>IF('MT-31'!N77&lt;&gt;"",P6,"")</f>
        <v/>
      </c>
      <c r="Q7" s="119" t="str">
        <f>IF('MT-31'!N77&lt;&gt;"",Q6,"")</f>
        <v/>
      </c>
      <c r="R7" s="119" t="str">
        <f>IF('MT-31'!N77&lt;&gt;"",R6,"")</f>
        <v/>
      </c>
      <c r="S7" s="119"/>
      <c r="T7" s="118" t="str">
        <f>IF('MT-31'!N77&lt;&gt;"",コードM!E7,"")</f>
        <v/>
      </c>
      <c r="U7" s="118" t="str">
        <f>IF('MT-31'!N77&lt;&gt;"",'MT-31'!D77,"")</f>
        <v/>
      </c>
      <c r="V7" s="118" t="str">
        <f>IF('MT-31'!N77&lt;&gt;"",'MT-31'!I77,"")</f>
        <v/>
      </c>
      <c r="W7" s="118" t="str">
        <f>IF('MT-31'!N77&lt;&gt;"",'MT-31'!N77,"")</f>
        <v/>
      </c>
      <c r="X7" s="114" t="str">
        <f t="shared" si="2"/>
        <v/>
      </c>
      <c r="Y7" s="118"/>
      <c r="Z7" s="118" t="str">
        <f>IF('MT-31'!N77&lt;&gt;"",Z6,"")</f>
        <v/>
      </c>
      <c r="AA7" s="118" t="str">
        <f>ASC(IF('MT-31'!N77&lt;&gt;"",'MT-31'!W77,""))</f>
        <v/>
      </c>
      <c r="AB7" s="114" t="str">
        <f t="shared" si="3"/>
        <v/>
      </c>
      <c r="AC7" s="118" t="str">
        <f>IF('MT-31'!N77&lt;&gt;"",AC6,"")</f>
        <v/>
      </c>
      <c r="AD7" s="118" t="str">
        <f>IF('MT-31'!N77&lt;&gt;"",AD6,"")</f>
        <v/>
      </c>
      <c r="AE7" s="118" t="str">
        <f>IF('MT-31'!N77&lt;&gt;"",AE6,"")</f>
        <v/>
      </c>
      <c r="AF7" s="118" t="str">
        <f>IF('MT-31'!N77&lt;&gt;"",AF6,"")</f>
        <v/>
      </c>
      <c r="AG7" s="118" t="str">
        <f>IF('MT-31'!N77&lt;&gt;"",AG6,"")</f>
        <v/>
      </c>
      <c r="AH7" s="118" t="str">
        <f>IF('MT-31'!N77&lt;&gt;"",AH6,"")</f>
        <v/>
      </c>
      <c r="AI7" s="118" t="str">
        <f>IF('MT-31'!N77&lt;&gt;"",AI6,"")</f>
        <v/>
      </c>
      <c r="AJ7" s="118" t="str">
        <f>IF('MT-31'!N77&lt;&gt;"",AJ6,"")</f>
        <v/>
      </c>
      <c r="AK7" s="118" t="str">
        <f>IF('MT-31'!N77&lt;&gt;"",AK6,"")</f>
        <v/>
      </c>
      <c r="AL7" s="118" t="str">
        <f>IF('MT-31'!N77&lt;&gt;"",AL6,"")</f>
        <v/>
      </c>
      <c r="AM7" s="118" t="str">
        <f>IF('MT-31'!N77&lt;&gt;"",AM6,"")</f>
        <v/>
      </c>
      <c r="AN7" s="118" t="str">
        <f>IF('MT-31'!N77&lt;&gt;"",AN6,"")</f>
        <v/>
      </c>
      <c r="AO7" s="118" t="str">
        <f>IF('MT-31'!N77&lt;&gt;"",AO6,"")</f>
        <v/>
      </c>
      <c r="AP7" s="118" t="str">
        <f>IF('MT-31'!N77&lt;&gt;"",AP6,"")</f>
        <v/>
      </c>
      <c r="AQ7" s="118" t="str">
        <f>IF('MT-31'!N77&lt;&gt;"",AQ6,"")</f>
        <v/>
      </c>
      <c r="AR7" s="118" t="str">
        <f>IF('MT-31'!N77&lt;&gt;"",AR6,"")</f>
        <v/>
      </c>
      <c r="AS7" s="118" t="str">
        <f>IF('MT-31'!N77&lt;&gt;"",AS6,"")</f>
        <v/>
      </c>
      <c r="AT7" s="118" t="str">
        <f>IF('MT-31'!N77&lt;&gt;"",AT6,"")</f>
        <v/>
      </c>
      <c r="AU7" s="118" t="str">
        <f>IF('MT-31'!N77&lt;&gt;"",AU6,"")</f>
        <v/>
      </c>
      <c r="AV7" s="118" t="str">
        <f>IF('MT-31'!N77&lt;&gt;"",AV6,"")</f>
        <v/>
      </c>
      <c r="AW7" s="118" t="str">
        <f>IF('MT-31'!N77&lt;&gt;"",AW6,"")</f>
        <v/>
      </c>
      <c r="AX7" s="118" t="str">
        <f>IF('MT-31'!N77&lt;&gt;"",AX6,"")</f>
        <v/>
      </c>
      <c r="AY7" s="103" t="str">
        <f>IF('MT-31'!N77&lt;&gt;"",AY6,"")</f>
        <v/>
      </c>
    </row>
    <row r="8" spans="1:51" s="101" customFormat="1" ht="20.25" customHeight="1" x14ac:dyDescent="0.15">
      <c r="A8" s="100" t="str">
        <f>IF('MT-31'!N78&lt;&gt;"",A7,"")</f>
        <v/>
      </c>
      <c r="B8" s="118" t="str">
        <f>IF('MT-31'!N78&lt;&gt;"",B7,"")</f>
        <v/>
      </c>
      <c r="C8" s="115" t="str">
        <f>IF('MT-31'!N78&lt;&gt;"",C7,"")</f>
        <v/>
      </c>
      <c r="D8" s="118"/>
      <c r="E8" s="118"/>
      <c r="F8" s="118"/>
      <c r="G8" s="118"/>
      <c r="H8" s="118" t="str">
        <f>IF('MT-31'!N78&lt;&gt;"",H7,"")</f>
        <v/>
      </c>
      <c r="I8" s="118" t="str">
        <f>IF('MT-31'!N78&lt;&gt;"",I7,"")</f>
        <v/>
      </c>
      <c r="J8" s="118" t="str">
        <f>IF('MT-31'!N78&lt;&gt;"",J7,"")</f>
        <v/>
      </c>
      <c r="K8" s="118" t="str">
        <f>IF('MT-31'!N78&lt;&gt;"",K7,"")</f>
        <v/>
      </c>
      <c r="L8" s="118" t="str">
        <f>IF('MT-31'!N78&lt;&gt;"",L7,"")</f>
        <v/>
      </c>
      <c r="M8" s="118" t="str">
        <f>IF('MT-31'!N78&lt;&gt;"",M7,"")</f>
        <v/>
      </c>
      <c r="N8" s="118" t="str">
        <f>IF('MT-31'!N78&lt;&gt;"",N7,"")</f>
        <v/>
      </c>
      <c r="O8" s="118" t="str">
        <f>IF('MT-31'!N78&lt;&gt;"",O7,"")</f>
        <v/>
      </c>
      <c r="P8" s="118" t="str">
        <f>IF('MT-31'!N78&lt;&gt;"",P7,"")</f>
        <v/>
      </c>
      <c r="Q8" s="119" t="str">
        <f>IF('MT-31'!N78&lt;&gt;"",Q7,"")</f>
        <v/>
      </c>
      <c r="R8" s="119" t="str">
        <f>IF('MT-31'!N78&lt;&gt;"",R7,"")</f>
        <v/>
      </c>
      <c r="S8" s="119"/>
      <c r="T8" s="118" t="str">
        <f>IF('MT-31'!N78&lt;&gt;"",コードM!E8,"")</f>
        <v/>
      </c>
      <c r="U8" s="118" t="str">
        <f>IF('MT-31'!N78&lt;&gt;"",'MT-31'!D78,"")</f>
        <v/>
      </c>
      <c r="V8" s="118" t="str">
        <f>IF('MT-31'!N78&lt;&gt;"",'MT-31'!I78,"")</f>
        <v/>
      </c>
      <c r="W8" s="118" t="str">
        <f>IF('MT-31'!N78&lt;&gt;"",'MT-31'!N78,"")</f>
        <v/>
      </c>
      <c r="X8" s="114" t="str">
        <f t="shared" si="2"/>
        <v/>
      </c>
      <c r="Y8" s="118"/>
      <c r="Z8" s="118" t="str">
        <f>IF('MT-31'!N78&lt;&gt;"",Z7,"")</f>
        <v/>
      </c>
      <c r="AA8" s="118" t="str">
        <f>ASC(IF('MT-31'!N78&lt;&gt;"",'MT-31'!W78,""))</f>
        <v/>
      </c>
      <c r="AB8" s="114" t="str">
        <f t="shared" si="3"/>
        <v/>
      </c>
      <c r="AC8" s="118" t="str">
        <f>IF('MT-31'!N78&lt;&gt;"",AC7,"")</f>
        <v/>
      </c>
      <c r="AD8" s="118" t="str">
        <f>IF('MT-31'!N78&lt;&gt;"",AD7,"")</f>
        <v/>
      </c>
      <c r="AE8" s="118" t="str">
        <f>IF('MT-31'!N78&lt;&gt;"",AE7,"")</f>
        <v/>
      </c>
      <c r="AF8" s="118" t="str">
        <f>IF('MT-31'!N78&lt;&gt;"",AF7,"")</f>
        <v/>
      </c>
      <c r="AG8" s="118" t="str">
        <f>IF('MT-31'!N78&lt;&gt;"",AG7,"")</f>
        <v/>
      </c>
      <c r="AH8" s="118" t="str">
        <f>IF('MT-31'!N78&lt;&gt;"",AH7,"")</f>
        <v/>
      </c>
      <c r="AI8" s="118" t="str">
        <f>IF('MT-31'!N78&lt;&gt;"",AI7,"")</f>
        <v/>
      </c>
      <c r="AJ8" s="118" t="str">
        <f>IF('MT-31'!N78&lt;&gt;"",AJ7,"")</f>
        <v/>
      </c>
      <c r="AK8" s="118" t="str">
        <f>IF('MT-31'!N78&lt;&gt;"",AK7,"")</f>
        <v/>
      </c>
      <c r="AL8" s="118" t="str">
        <f>IF('MT-31'!N78&lt;&gt;"",AL7,"")</f>
        <v/>
      </c>
      <c r="AM8" s="118" t="str">
        <f>IF('MT-31'!N78&lt;&gt;"",AM7,"")</f>
        <v/>
      </c>
      <c r="AN8" s="118" t="str">
        <f>IF('MT-31'!N78&lt;&gt;"",AN7,"")</f>
        <v/>
      </c>
      <c r="AO8" s="118" t="str">
        <f>IF('MT-31'!N78&lt;&gt;"",AO7,"")</f>
        <v/>
      </c>
      <c r="AP8" s="118" t="str">
        <f>IF('MT-31'!N78&lt;&gt;"",AP7,"")</f>
        <v/>
      </c>
      <c r="AQ8" s="118" t="str">
        <f>IF('MT-31'!N78&lt;&gt;"",AQ7,"")</f>
        <v/>
      </c>
      <c r="AR8" s="118" t="str">
        <f>IF('MT-31'!N78&lt;&gt;"",AR7,"")</f>
        <v/>
      </c>
      <c r="AS8" s="118" t="str">
        <f>IF('MT-31'!N78&lt;&gt;"",AS7,"")</f>
        <v/>
      </c>
      <c r="AT8" s="118" t="str">
        <f>IF('MT-31'!N78&lt;&gt;"",AT7,"")</f>
        <v/>
      </c>
      <c r="AU8" s="118" t="str">
        <f>IF('MT-31'!N78&lt;&gt;"",AU7,"")</f>
        <v/>
      </c>
      <c r="AV8" s="118" t="str">
        <f>IF('MT-31'!N78&lt;&gt;"",AV7,"")</f>
        <v/>
      </c>
      <c r="AW8" s="118" t="str">
        <f>IF('MT-31'!N78&lt;&gt;"",AW7,"")</f>
        <v/>
      </c>
      <c r="AX8" s="118" t="str">
        <f>IF('MT-31'!N78&lt;&gt;"",AX7,"")</f>
        <v/>
      </c>
      <c r="AY8" s="103" t="str">
        <f>IF('MT-31'!N78&lt;&gt;"",AY7,"")</f>
        <v/>
      </c>
    </row>
    <row r="9" spans="1:51" s="101" customFormat="1" ht="20.25" customHeight="1" x14ac:dyDescent="0.15">
      <c r="A9" s="100" t="str">
        <f>IF('MT-31'!N79&lt;&gt;"",A8,"")</f>
        <v/>
      </c>
      <c r="B9" s="118" t="str">
        <f>IF('MT-31'!N79&lt;&gt;"",B8,"")</f>
        <v/>
      </c>
      <c r="C9" s="115" t="str">
        <f>IF('MT-31'!N79&lt;&gt;"",C8,"")</f>
        <v/>
      </c>
      <c r="D9" s="118"/>
      <c r="E9" s="118"/>
      <c r="F9" s="118"/>
      <c r="G9" s="118"/>
      <c r="H9" s="118" t="str">
        <f>IF('MT-31'!N79&lt;&gt;"",H8,"")</f>
        <v/>
      </c>
      <c r="I9" s="118" t="str">
        <f>IF('MT-31'!N79&lt;&gt;"",I8,"")</f>
        <v/>
      </c>
      <c r="J9" s="118" t="str">
        <f>IF('MT-31'!N79&lt;&gt;"",J8,"")</f>
        <v/>
      </c>
      <c r="K9" s="118" t="str">
        <f>IF('MT-31'!N79&lt;&gt;"",K8,"")</f>
        <v/>
      </c>
      <c r="L9" s="118" t="str">
        <f>IF('MT-31'!N79&lt;&gt;"",L8,"")</f>
        <v/>
      </c>
      <c r="M9" s="118" t="str">
        <f>IF('MT-31'!N79&lt;&gt;"",M8,"")</f>
        <v/>
      </c>
      <c r="N9" s="118" t="str">
        <f>IF('MT-31'!N79&lt;&gt;"",N8,"")</f>
        <v/>
      </c>
      <c r="O9" s="118" t="str">
        <f>IF('MT-31'!N79&lt;&gt;"",O8,"")</f>
        <v/>
      </c>
      <c r="P9" s="118" t="str">
        <f>IF('MT-31'!N79&lt;&gt;"",P8,"")</f>
        <v/>
      </c>
      <c r="Q9" s="119" t="str">
        <f>IF('MT-31'!N79&lt;&gt;"",Q8,"")</f>
        <v/>
      </c>
      <c r="R9" s="119" t="str">
        <f>IF('MT-31'!N79&lt;&gt;"",R8,"")</f>
        <v/>
      </c>
      <c r="S9" s="119"/>
      <c r="T9" s="118" t="str">
        <f>IF('MT-31'!N79&lt;&gt;"",コードM!E9,"")</f>
        <v/>
      </c>
      <c r="U9" s="118" t="str">
        <f>IF('MT-31'!N79&lt;&gt;"",'MT-31'!D79,"")</f>
        <v/>
      </c>
      <c r="V9" s="118" t="str">
        <f>IF('MT-31'!N79&lt;&gt;"",'MT-31'!I79,"")</f>
        <v/>
      </c>
      <c r="W9" s="118" t="str">
        <f>IF('MT-31'!N79&lt;&gt;"",'MT-31'!N79,"")</f>
        <v/>
      </c>
      <c r="X9" s="114" t="str">
        <f t="shared" si="2"/>
        <v/>
      </c>
      <c r="Y9" s="118"/>
      <c r="Z9" s="118" t="str">
        <f>IF('MT-31'!N79&lt;&gt;"",Z8,"")</f>
        <v/>
      </c>
      <c r="AA9" s="118" t="str">
        <f>ASC(IF('MT-31'!N79&lt;&gt;"",'MT-31'!W79,""))</f>
        <v/>
      </c>
      <c r="AB9" s="114" t="str">
        <f t="shared" si="3"/>
        <v/>
      </c>
      <c r="AC9" s="118" t="str">
        <f>IF('MT-31'!N79&lt;&gt;"",AC8,"")</f>
        <v/>
      </c>
      <c r="AD9" s="118" t="str">
        <f>IF('MT-31'!N79&lt;&gt;"",AD8,"")</f>
        <v/>
      </c>
      <c r="AE9" s="118" t="str">
        <f>IF('MT-31'!N79&lt;&gt;"",AE8,"")</f>
        <v/>
      </c>
      <c r="AF9" s="118" t="str">
        <f>IF('MT-31'!N79&lt;&gt;"",AF8,"")</f>
        <v/>
      </c>
      <c r="AG9" s="118" t="str">
        <f>IF('MT-31'!N79&lt;&gt;"",AG8,"")</f>
        <v/>
      </c>
      <c r="AH9" s="118" t="str">
        <f>IF('MT-31'!N79&lt;&gt;"",AH8,"")</f>
        <v/>
      </c>
      <c r="AI9" s="118" t="str">
        <f>IF('MT-31'!N79&lt;&gt;"",AI8,"")</f>
        <v/>
      </c>
      <c r="AJ9" s="118" t="str">
        <f>IF('MT-31'!N79&lt;&gt;"",AJ8,"")</f>
        <v/>
      </c>
      <c r="AK9" s="118" t="str">
        <f>IF('MT-31'!N79&lt;&gt;"",AK8,"")</f>
        <v/>
      </c>
      <c r="AL9" s="118" t="str">
        <f>IF('MT-31'!N79&lt;&gt;"",AL8,"")</f>
        <v/>
      </c>
      <c r="AM9" s="118" t="str">
        <f>IF('MT-31'!N79&lt;&gt;"",AM8,"")</f>
        <v/>
      </c>
      <c r="AN9" s="118" t="str">
        <f>IF('MT-31'!N79&lt;&gt;"",AN8,"")</f>
        <v/>
      </c>
      <c r="AO9" s="118" t="str">
        <f>IF('MT-31'!N79&lt;&gt;"",AO8,"")</f>
        <v/>
      </c>
      <c r="AP9" s="118" t="str">
        <f>IF('MT-31'!N79&lt;&gt;"",AP8,"")</f>
        <v/>
      </c>
      <c r="AQ9" s="118" t="str">
        <f>IF('MT-31'!N79&lt;&gt;"",AQ8,"")</f>
        <v/>
      </c>
      <c r="AR9" s="118" t="str">
        <f>IF('MT-31'!N79&lt;&gt;"",AR8,"")</f>
        <v/>
      </c>
      <c r="AS9" s="118" t="str">
        <f>IF('MT-31'!N79&lt;&gt;"",AS8,"")</f>
        <v/>
      </c>
      <c r="AT9" s="118" t="str">
        <f>IF('MT-31'!N79&lt;&gt;"",AT8,"")</f>
        <v/>
      </c>
      <c r="AU9" s="118" t="str">
        <f>IF('MT-31'!N79&lt;&gt;"",AU8,"")</f>
        <v/>
      </c>
      <c r="AV9" s="118" t="str">
        <f>IF('MT-31'!N79&lt;&gt;"",AV8,"")</f>
        <v/>
      </c>
      <c r="AW9" s="118" t="str">
        <f>IF('MT-31'!N79&lt;&gt;"",AW8,"")</f>
        <v/>
      </c>
      <c r="AX9" s="118" t="str">
        <f>IF('MT-31'!N79&lt;&gt;"",AX8,"")</f>
        <v/>
      </c>
      <c r="AY9" s="103" t="str">
        <f>IF('MT-31'!N79&lt;&gt;"",AY8,"")</f>
        <v/>
      </c>
    </row>
    <row r="10" spans="1:51" s="101" customFormat="1" ht="20.25" customHeight="1" x14ac:dyDescent="0.15">
      <c r="A10" s="100" t="str">
        <f>IF('MT-31'!N80&lt;&gt;"",A9,"")</f>
        <v/>
      </c>
      <c r="B10" s="118" t="str">
        <f>IF('MT-31'!N80&lt;&gt;"",B9,"")</f>
        <v/>
      </c>
      <c r="C10" s="115" t="str">
        <f>IF('MT-31'!N80&lt;&gt;"",C9,"")</f>
        <v/>
      </c>
      <c r="D10" s="118"/>
      <c r="E10" s="118"/>
      <c r="F10" s="118"/>
      <c r="G10" s="118"/>
      <c r="H10" s="118" t="str">
        <f>IF('MT-31'!N80&lt;&gt;"",H9,"")</f>
        <v/>
      </c>
      <c r="I10" s="118" t="str">
        <f>IF('MT-31'!N80&lt;&gt;"",I9,"")</f>
        <v/>
      </c>
      <c r="J10" s="118" t="str">
        <f>IF('MT-31'!N80&lt;&gt;"",J9,"")</f>
        <v/>
      </c>
      <c r="K10" s="118" t="str">
        <f>IF('MT-31'!N80&lt;&gt;"",K9,"")</f>
        <v/>
      </c>
      <c r="L10" s="118" t="str">
        <f>IF('MT-31'!N80&lt;&gt;"",L9,"")</f>
        <v/>
      </c>
      <c r="M10" s="118" t="str">
        <f>IF('MT-31'!N80&lt;&gt;"",M9,"")</f>
        <v/>
      </c>
      <c r="N10" s="118" t="str">
        <f>IF('MT-31'!N80&lt;&gt;"",N9,"")</f>
        <v/>
      </c>
      <c r="O10" s="118" t="str">
        <f>IF('MT-31'!N80&lt;&gt;"",O9,"")</f>
        <v/>
      </c>
      <c r="P10" s="118" t="str">
        <f>IF('MT-31'!N80&lt;&gt;"",P9,"")</f>
        <v/>
      </c>
      <c r="Q10" s="119" t="str">
        <f>IF('MT-31'!N80&lt;&gt;"",Q9,"")</f>
        <v/>
      </c>
      <c r="R10" s="119" t="str">
        <f>IF('MT-31'!N80&lt;&gt;"",R9,"")</f>
        <v/>
      </c>
      <c r="S10" s="119"/>
      <c r="T10" s="118" t="str">
        <f>IF('MT-31'!N80&lt;&gt;"",コードM!E10,"")</f>
        <v/>
      </c>
      <c r="U10" s="118" t="str">
        <f>IF('MT-31'!N80&lt;&gt;"",'MT-31'!D80,"")</f>
        <v/>
      </c>
      <c r="V10" s="118" t="str">
        <f>IF('MT-31'!N80&lt;&gt;"",'MT-31'!I80,"")</f>
        <v/>
      </c>
      <c r="W10" s="118" t="str">
        <f>IF('MT-31'!N80&lt;&gt;"",'MT-31'!N80,"")</f>
        <v/>
      </c>
      <c r="X10" s="114" t="str">
        <f t="shared" si="2"/>
        <v/>
      </c>
      <c r="Y10" s="118"/>
      <c r="Z10" s="118" t="str">
        <f>IF('MT-31'!N80&lt;&gt;"",Z9,"")</f>
        <v/>
      </c>
      <c r="AA10" s="118" t="str">
        <f>ASC(IF('MT-31'!N80&lt;&gt;"",'MT-31'!W80,""))</f>
        <v/>
      </c>
      <c r="AB10" s="114" t="str">
        <f t="shared" si="3"/>
        <v/>
      </c>
      <c r="AC10" s="118" t="str">
        <f>IF('MT-31'!N80&lt;&gt;"",AC9,"")</f>
        <v/>
      </c>
      <c r="AD10" s="118" t="str">
        <f>IF('MT-31'!N80&lt;&gt;"",AD9,"")</f>
        <v/>
      </c>
      <c r="AE10" s="118" t="str">
        <f>IF('MT-31'!N80&lt;&gt;"",AE9,"")</f>
        <v/>
      </c>
      <c r="AF10" s="118" t="str">
        <f>IF('MT-31'!N80&lt;&gt;"",AF9,"")</f>
        <v/>
      </c>
      <c r="AG10" s="118" t="str">
        <f>IF('MT-31'!N80&lt;&gt;"",AG9,"")</f>
        <v/>
      </c>
      <c r="AH10" s="118" t="str">
        <f>IF('MT-31'!N80&lt;&gt;"",AH9,"")</f>
        <v/>
      </c>
      <c r="AI10" s="118" t="str">
        <f>IF('MT-31'!N80&lt;&gt;"",AI9,"")</f>
        <v/>
      </c>
      <c r="AJ10" s="118" t="str">
        <f>IF('MT-31'!N80&lt;&gt;"",AJ9,"")</f>
        <v/>
      </c>
      <c r="AK10" s="118" t="str">
        <f>IF('MT-31'!N80&lt;&gt;"",AK9,"")</f>
        <v/>
      </c>
      <c r="AL10" s="118" t="str">
        <f>IF('MT-31'!N80&lt;&gt;"",AL9,"")</f>
        <v/>
      </c>
      <c r="AM10" s="118" t="str">
        <f>IF('MT-31'!N80&lt;&gt;"",AM9,"")</f>
        <v/>
      </c>
      <c r="AN10" s="118" t="str">
        <f>IF('MT-31'!N80&lt;&gt;"",AN9,"")</f>
        <v/>
      </c>
      <c r="AO10" s="118" t="str">
        <f>IF('MT-31'!N80&lt;&gt;"",AO9,"")</f>
        <v/>
      </c>
      <c r="AP10" s="118" t="str">
        <f>IF('MT-31'!N80&lt;&gt;"",AP9,"")</f>
        <v/>
      </c>
      <c r="AQ10" s="118" t="str">
        <f>IF('MT-31'!N80&lt;&gt;"",AQ9,"")</f>
        <v/>
      </c>
      <c r="AR10" s="118" t="str">
        <f>IF('MT-31'!N80&lt;&gt;"",AR9,"")</f>
        <v/>
      </c>
      <c r="AS10" s="118" t="str">
        <f>IF('MT-31'!N80&lt;&gt;"",AS9,"")</f>
        <v/>
      </c>
      <c r="AT10" s="118" t="str">
        <f>IF('MT-31'!N80&lt;&gt;"",AT9,"")</f>
        <v/>
      </c>
      <c r="AU10" s="118" t="str">
        <f>IF('MT-31'!N80&lt;&gt;"",AU9,"")</f>
        <v/>
      </c>
      <c r="AV10" s="118" t="str">
        <f>IF('MT-31'!N80&lt;&gt;"",AV9,"")</f>
        <v/>
      </c>
      <c r="AW10" s="118" t="str">
        <f>IF('MT-31'!N80&lt;&gt;"",AW9,"")</f>
        <v/>
      </c>
      <c r="AX10" s="118" t="str">
        <f>IF('MT-31'!N80&lt;&gt;"",AX9,"")</f>
        <v/>
      </c>
      <c r="AY10" s="103" t="str">
        <f>IF('MT-31'!N80&lt;&gt;"",AY9,"")</f>
        <v/>
      </c>
    </row>
    <row r="11" spans="1:51" s="101" customFormat="1" ht="16.5" thickBot="1" x14ac:dyDescent="0.2">
      <c r="A11" s="104" t="str">
        <f>IF('MT-31'!N81&lt;&gt;"",A10,"")</f>
        <v/>
      </c>
      <c r="B11" s="105" t="str">
        <f>IF('MT-31'!N81&lt;&gt;"",B10,"")</f>
        <v/>
      </c>
      <c r="C11" s="106" t="str">
        <f>IF('MT-31'!N81&lt;&gt;"",C10,"")</f>
        <v/>
      </c>
      <c r="D11" s="105"/>
      <c r="E11" s="105"/>
      <c r="F11" s="105"/>
      <c r="G11" s="105"/>
      <c r="H11" s="105" t="str">
        <f>IF('MT-31'!N81&lt;&gt;"",H10,"")</f>
        <v/>
      </c>
      <c r="I11" s="105" t="str">
        <f>IF('MT-31'!N81&lt;&gt;"",I10,"")</f>
        <v/>
      </c>
      <c r="J11" s="105" t="str">
        <f>IF('MT-31'!N81&lt;&gt;"",J10,"")</f>
        <v/>
      </c>
      <c r="K11" s="105" t="str">
        <f>IF('MT-31'!N81&lt;&gt;"",K10,"")</f>
        <v/>
      </c>
      <c r="L11" s="105" t="str">
        <f>IF('MT-31'!N81&lt;&gt;"",L10,"")</f>
        <v/>
      </c>
      <c r="M11" s="105" t="str">
        <f>IF('MT-31'!N81&lt;&gt;"",M10,"")</f>
        <v/>
      </c>
      <c r="N11" s="105" t="str">
        <f>IF('MT-31'!N81&lt;&gt;"",N10,"")</f>
        <v/>
      </c>
      <c r="O11" s="105" t="str">
        <f>IF('MT-31'!N81&lt;&gt;"",O10,"")</f>
        <v/>
      </c>
      <c r="P11" s="105" t="str">
        <f>IF('MT-31'!N81&lt;&gt;"",P10,"")</f>
        <v/>
      </c>
      <c r="Q11" s="107" t="str">
        <f>IF('MT-31'!N81&lt;&gt;"",Q10,"")</f>
        <v/>
      </c>
      <c r="R11" s="107" t="str">
        <f>IF('MT-31'!N81&lt;&gt;"",R10,"")</f>
        <v/>
      </c>
      <c r="S11" s="107"/>
      <c r="T11" s="105" t="str">
        <f>IF('MT-31'!N81&lt;&gt;"",コードM!E11,"")</f>
        <v/>
      </c>
      <c r="U11" s="105" t="str">
        <f>IF('MT-31'!N81&lt;&gt;"",'MT-31'!D81,"")</f>
        <v/>
      </c>
      <c r="V11" s="105" t="str">
        <f>IF('MT-31'!N81&lt;&gt;"",'MT-31'!I81,"")</f>
        <v/>
      </c>
      <c r="W11" s="105" t="str">
        <f>IF('MT-31'!N81&lt;&gt;"",'MT-31'!N81,"")</f>
        <v/>
      </c>
      <c r="X11" s="108" t="str">
        <f t="shared" si="2"/>
        <v/>
      </c>
      <c r="Y11" s="105"/>
      <c r="Z11" s="105" t="str">
        <f>IF('MT-31'!N81&lt;&gt;"",Z10,"")</f>
        <v/>
      </c>
      <c r="AA11" s="105" t="str">
        <f>ASC(IF('MT-31'!N81&lt;&gt;"",'MT-31'!W81,""))</f>
        <v/>
      </c>
      <c r="AB11" s="108" t="str">
        <f t="shared" si="3"/>
        <v/>
      </c>
      <c r="AC11" s="105" t="str">
        <f>IF('MT-31'!N81&lt;&gt;"",AC10,"")</f>
        <v/>
      </c>
      <c r="AD11" s="105" t="str">
        <f>IF('MT-31'!N81&lt;&gt;"",AD10,"")</f>
        <v/>
      </c>
      <c r="AE11" s="105" t="str">
        <f>IF('MT-31'!N81&lt;&gt;"",AE10,"")</f>
        <v/>
      </c>
      <c r="AF11" s="105" t="str">
        <f>IF('MT-31'!N81&lt;&gt;"",AF10,"")</f>
        <v/>
      </c>
      <c r="AG11" s="105" t="str">
        <f>IF('MT-31'!N81&lt;&gt;"",AG10,"")</f>
        <v/>
      </c>
      <c r="AH11" s="105" t="str">
        <f>IF('MT-31'!N81&lt;&gt;"",AH10,"")</f>
        <v/>
      </c>
      <c r="AI11" s="105" t="str">
        <f>IF('MT-31'!N81&lt;&gt;"",AI10,"")</f>
        <v/>
      </c>
      <c r="AJ11" s="105" t="str">
        <f>IF('MT-31'!N81&lt;&gt;"",AJ10,"")</f>
        <v/>
      </c>
      <c r="AK11" s="105" t="str">
        <f>IF('MT-31'!N81&lt;&gt;"",AK10,"")</f>
        <v/>
      </c>
      <c r="AL11" s="105" t="str">
        <f>IF('MT-31'!N81&lt;&gt;"",AL10,"")</f>
        <v/>
      </c>
      <c r="AM11" s="105" t="str">
        <f>IF('MT-31'!N81&lt;&gt;"",AM10,"")</f>
        <v/>
      </c>
      <c r="AN11" s="105" t="str">
        <f>IF('MT-31'!N81&lt;&gt;"",AN10,"")</f>
        <v/>
      </c>
      <c r="AO11" s="105" t="str">
        <f>IF('MT-31'!N81&lt;&gt;"",AO10,"")</f>
        <v/>
      </c>
      <c r="AP11" s="105" t="str">
        <f>IF('MT-31'!N81&lt;&gt;"",AP10,"")</f>
        <v/>
      </c>
      <c r="AQ11" s="105" t="str">
        <f>IF('MT-31'!N81&lt;&gt;"",AQ10,"")</f>
        <v/>
      </c>
      <c r="AR11" s="105" t="str">
        <f>IF('MT-31'!N81&lt;&gt;"",AR10,"")</f>
        <v/>
      </c>
      <c r="AS11" s="105" t="str">
        <f>IF('MT-31'!N81&lt;&gt;"",AS10,"")</f>
        <v/>
      </c>
      <c r="AT11" s="105" t="str">
        <f>IF('MT-31'!N81&lt;&gt;"",AT10,"")</f>
        <v/>
      </c>
      <c r="AU11" s="105" t="str">
        <f>IF('MT-31'!N81&lt;&gt;"",AU10,"")</f>
        <v/>
      </c>
      <c r="AV11" s="105" t="str">
        <f>IF('MT-31'!N81&lt;&gt;"",AV10,"")</f>
        <v/>
      </c>
      <c r="AW11" s="105" t="str">
        <f>IF('MT-31'!N81&lt;&gt;"",AW10,"")</f>
        <v/>
      </c>
      <c r="AX11" s="105" t="str">
        <f>IF('MT-31'!N81&lt;&gt;"",AX10,"")</f>
        <v/>
      </c>
      <c r="AY11" s="109" t="str">
        <f>IF('MT-31'!N81&lt;&gt;"",AY10,"")</f>
        <v/>
      </c>
    </row>
  </sheetData>
  <phoneticPr fontId="2"/>
  <conditionalFormatting sqref="G1">
    <cfRule type="expression" dxfId="10" priority="6">
      <formula>AND(#REF!="済",G1="")</formula>
    </cfRule>
  </conditionalFormatting>
  <conditionalFormatting sqref="G2">
    <cfRule type="expression" dxfId="9" priority="5">
      <formula>AND(#REF!="済",G2="")</formula>
    </cfRule>
  </conditionalFormatting>
  <conditionalFormatting sqref="F1">
    <cfRule type="expression" dxfId="8" priority="4">
      <formula>AND(#REF!="済",F1="")</formula>
    </cfRule>
  </conditionalFormatting>
  <conditionalFormatting sqref="F2">
    <cfRule type="expression" dxfId="7" priority="3">
      <formula>AND(#REF!="済",F2="")</formula>
    </cfRule>
  </conditionalFormatting>
  <conditionalFormatting sqref="B1">
    <cfRule type="expression" dxfId="6" priority="2">
      <formula>AND(#REF!="済",B1="")</formula>
    </cfRule>
  </conditionalFormatting>
  <conditionalFormatting sqref="B2">
    <cfRule type="expression" dxfId="5" priority="1">
      <formula>AND(#REF!="済",B2="")</formula>
    </cfRule>
  </conditionalFormatting>
  <dataValidations count="1">
    <dataValidation allowBlank="1" sqref="Y3:AA11 C3:S11 U3:W11 AC3:AY11 A2:B11 T2:T11" xr:uid="{00EBD784-AE82-4CDC-9BF2-1B12C1AB129C}"/>
  </dataValidations>
  <pageMargins left="0.7" right="0.7" top="0.75" bottom="0.75" header="0.3" footer="0.3"/>
  <pageSetup paperSize="9" orientation="portrait" r:id="rId1"/>
  <customProperties>
    <customPr name="layoutContexts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Y92"/>
  <sheetViews>
    <sheetView showGridLines="0" tabSelected="1" view="pageBreakPreview" zoomScaleNormal="177" zoomScaleSheetLayoutView="100" zoomScalePageLayoutView="115" workbookViewId="0">
      <selection activeCell="A5" sqref="A5"/>
    </sheetView>
  </sheetViews>
  <sheetFormatPr defaultColWidth="2.5" defaultRowHeight="14.1" customHeight="1" x14ac:dyDescent="0.2"/>
  <cols>
    <col min="1" max="5" width="2.5" style="1"/>
    <col min="6" max="7" width="2.5" style="1" customWidth="1"/>
    <col min="8" max="10" width="2.5" style="1"/>
    <col min="11" max="12" width="2.5" style="1" customWidth="1"/>
    <col min="13" max="17" width="2.5" style="1"/>
    <col min="18" max="18" width="2.5" style="1" customWidth="1"/>
    <col min="19" max="25" width="2.5" style="1"/>
    <col min="26" max="27" width="2.5" style="1" customWidth="1"/>
    <col min="28" max="37" width="2.5" style="1"/>
    <col min="38" max="40" width="2.5" style="1" customWidth="1"/>
    <col min="41" max="41" width="2.5" style="1"/>
    <col min="42" max="42" width="2.5" style="2" customWidth="1"/>
    <col min="43" max="43" width="2.5" style="1" customWidth="1"/>
    <col min="44" max="44" width="1" style="1" customWidth="1"/>
    <col min="45" max="48" width="2.5" style="1"/>
    <col min="49" max="51" width="2.5" style="2" customWidth="1"/>
    <col min="52" max="16384" width="2.5" style="1"/>
  </cols>
  <sheetData>
    <row r="1" spans="1:51" ht="14.1" customHeight="1" x14ac:dyDescent="0.2">
      <c r="A1" s="122" t="s">
        <v>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51"/>
      <c r="AN1" s="51"/>
      <c r="AO1" s="51"/>
      <c r="AP1" s="55"/>
      <c r="AQ1" s="51"/>
      <c r="AR1" s="51"/>
      <c r="AS1" s="51"/>
    </row>
    <row r="2" spans="1:51" ht="14.1" customHeight="1" x14ac:dyDescent="0.2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51"/>
      <c r="AN2" s="51"/>
      <c r="AO2" s="51"/>
      <c r="AP2" s="55"/>
      <c r="AQ2" s="51"/>
      <c r="AR2" s="51"/>
      <c r="AS2" s="51"/>
    </row>
    <row r="3" spans="1:51" ht="14.1" customHeight="1" x14ac:dyDescent="0.2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51"/>
      <c r="AN3" s="51"/>
      <c r="AO3" s="51"/>
      <c r="AP3" s="55"/>
      <c r="AQ3" s="51"/>
      <c r="AR3" s="51"/>
      <c r="AS3" s="51"/>
    </row>
    <row r="4" spans="1:51" ht="6.9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25"/>
      <c r="AQ4" s="3"/>
      <c r="AR4" s="3"/>
      <c r="AS4" s="3"/>
    </row>
    <row r="5" spans="1:51" ht="14.1" customHeight="1" x14ac:dyDescent="0.2">
      <c r="S5" s="130" t="s">
        <v>4</v>
      </c>
      <c r="T5" s="130"/>
      <c r="U5" s="130"/>
      <c r="V5" s="130"/>
      <c r="W5" s="130"/>
      <c r="X5" s="130"/>
      <c r="Y5" s="130"/>
      <c r="Z5" s="130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Q5" s="2"/>
      <c r="AR5" s="2"/>
      <c r="AW5" s="1"/>
      <c r="AX5" s="1"/>
      <c r="AY5" s="1"/>
    </row>
    <row r="6" spans="1:51" ht="6.95" customHeight="1" x14ac:dyDescent="0.2"/>
    <row r="7" spans="1:51" ht="20.100000000000001" customHeight="1" x14ac:dyDescent="0.2">
      <c r="A7" s="129" t="s">
        <v>5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70"/>
      <c r="AM7" s="70"/>
      <c r="AN7" s="70"/>
      <c r="AO7" s="70"/>
      <c r="AP7" s="70"/>
      <c r="AQ7" s="70"/>
      <c r="AR7" s="70"/>
      <c r="AS7" s="70"/>
    </row>
    <row r="8" spans="1:51" ht="33.75" customHeight="1" x14ac:dyDescent="0.2">
      <c r="A8" s="4"/>
      <c r="B8" s="128" t="s">
        <v>42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1"/>
      <c r="AM8" s="11"/>
      <c r="AN8" s="11"/>
      <c r="AO8" s="11"/>
      <c r="AP8" s="56"/>
      <c r="AQ8" s="11"/>
      <c r="AR8" s="11"/>
      <c r="AS8" s="4"/>
    </row>
    <row r="9" spans="1:51" ht="6.95" customHeight="1" x14ac:dyDescent="0.2">
      <c r="A9" s="4"/>
      <c r="B9" s="42"/>
      <c r="C9" s="42"/>
      <c r="D9" s="45"/>
      <c r="E9" s="45"/>
      <c r="F9" s="45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"/>
      <c r="AM9" s="4"/>
      <c r="AN9" s="4"/>
      <c r="AO9" s="4"/>
      <c r="AP9" s="57"/>
      <c r="AQ9" s="4"/>
      <c r="AR9" s="4"/>
      <c r="AS9" s="4"/>
    </row>
    <row r="10" spans="1:51" ht="6.9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8"/>
      <c r="AQ10" s="5"/>
      <c r="AR10" s="5"/>
      <c r="AS10" s="5"/>
    </row>
    <row r="11" spans="1:51" ht="20.100000000000001" customHeight="1" x14ac:dyDescent="0.2">
      <c r="C11" s="141" t="s">
        <v>34</v>
      </c>
      <c r="D11" s="141"/>
      <c r="E11" s="141"/>
      <c r="F11" s="141"/>
      <c r="G11" s="141"/>
      <c r="H11" s="141"/>
      <c r="I11" s="141"/>
      <c r="J11" s="141"/>
      <c r="K11" s="141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5"/>
      <c r="AM11" s="5"/>
      <c r="AN11" s="5"/>
      <c r="AO11" s="5"/>
      <c r="AP11" s="58"/>
      <c r="AQ11" s="5"/>
      <c r="AR11" s="5"/>
    </row>
    <row r="12" spans="1:51" ht="6.95" customHeight="1" x14ac:dyDescent="0.2"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44"/>
      <c r="AM12" s="44"/>
      <c r="AN12" s="44"/>
      <c r="AO12" s="44"/>
      <c r="AP12" s="59"/>
      <c r="AQ12" s="44"/>
      <c r="AR12" s="6"/>
    </row>
    <row r="13" spans="1:51" ht="20.100000000000001" customHeight="1" x14ac:dyDescent="0.2">
      <c r="C13" s="144" t="s">
        <v>6</v>
      </c>
      <c r="D13" s="144"/>
      <c r="E13" s="144"/>
      <c r="F13" s="144"/>
      <c r="G13" s="141"/>
      <c r="H13" s="141"/>
      <c r="I13" s="141"/>
      <c r="J13" s="141"/>
      <c r="K13" s="141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5"/>
      <c r="AM13" s="5"/>
      <c r="AN13" s="5"/>
      <c r="AO13" s="5"/>
      <c r="AP13" s="58"/>
      <c r="AQ13" s="5"/>
      <c r="AR13" s="5"/>
    </row>
    <row r="14" spans="1:51" s="7" customFormat="1" ht="20.100000000000001" customHeight="1" x14ac:dyDescent="0.2">
      <c r="C14" s="8"/>
      <c r="D14" s="8"/>
      <c r="E14" s="8"/>
      <c r="F14" s="8"/>
      <c r="G14" s="151" t="s">
        <v>7</v>
      </c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9"/>
      <c r="AM14" s="9"/>
      <c r="AN14" s="9"/>
      <c r="AO14" s="9"/>
      <c r="AP14" s="60"/>
      <c r="AQ14" s="9"/>
      <c r="AR14" s="9"/>
      <c r="AW14" s="10"/>
      <c r="AX14" s="10"/>
      <c r="AY14" s="10"/>
    </row>
    <row r="15" spans="1:51" ht="6.95" customHeight="1" x14ac:dyDescent="0.2"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44"/>
      <c r="AM15" s="44"/>
      <c r="AN15" s="44"/>
      <c r="AO15" s="44"/>
      <c r="AP15" s="59"/>
      <c r="AQ15" s="44"/>
      <c r="AR15" s="6"/>
    </row>
    <row r="16" spans="1:51" ht="20.100000000000001" customHeight="1" x14ac:dyDescent="0.2">
      <c r="C16" s="141" t="s">
        <v>47</v>
      </c>
      <c r="D16" s="141"/>
      <c r="E16" s="141"/>
      <c r="F16" s="141"/>
      <c r="G16" s="141"/>
      <c r="H16" s="141"/>
      <c r="I16" s="141"/>
      <c r="J16" s="141"/>
      <c r="K16" s="141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5"/>
      <c r="AM16" s="5"/>
      <c r="AN16" s="5"/>
      <c r="AO16" s="5"/>
      <c r="AP16" s="58"/>
      <c r="AQ16" s="5"/>
      <c r="AR16" s="5"/>
    </row>
    <row r="17" spans="1:51" ht="6.95" customHeight="1" x14ac:dyDescent="0.2"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44"/>
      <c r="AM17" s="44"/>
      <c r="AN17" s="44"/>
      <c r="AO17" s="44"/>
      <c r="AP17" s="59"/>
      <c r="AQ17" s="44"/>
      <c r="AR17" s="6"/>
    </row>
    <row r="18" spans="1:51" ht="20.100000000000001" customHeight="1" x14ac:dyDescent="0.2">
      <c r="C18" s="141" t="s">
        <v>11</v>
      </c>
      <c r="D18" s="141"/>
      <c r="E18" s="141"/>
      <c r="F18" s="141"/>
      <c r="G18" s="141"/>
      <c r="H18" s="141"/>
      <c r="I18" s="141"/>
      <c r="J18" s="141"/>
      <c r="K18" s="141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5"/>
      <c r="AM18" s="5"/>
      <c r="AN18" s="5"/>
      <c r="AO18" s="5"/>
      <c r="AP18" s="58"/>
      <c r="AQ18" s="5"/>
      <c r="AR18" s="5"/>
    </row>
    <row r="19" spans="1:51" ht="6.95" customHeight="1" x14ac:dyDescent="0.2"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44"/>
      <c r="AM19" s="44"/>
      <c r="AN19" s="44"/>
      <c r="AO19" s="44"/>
      <c r="AP19" s="59"/>
      <c r="AQ19" s="44"/>
      <c r="AR19" s="6"/>
    </row>
    <row r="20" spans="1:51" ht="20.100000000000001" customHeight="1" x14ac:dyDescent="0.2">
      <c r="C20" s="141" t="s">
        <v>8</v>
      </c>
      <c r="D20" s="141"/>
      <c r="E20" s="141"/>
      <c r="F20" s="141"/>
      <c r="G20" s="141"/>
      <c r="H20" s="141"/>
      <c r="I20" s="141"/>
      <c r="J20" s="141"/>
      <c r="K20" s="141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5"/>
      <c r="AM20" s="5"/>
      <c r="AN20" s="5"/>
      <c r="AO20" s="5"/>
      <c r="AP20" s="58"/>
      <c r="AQ20" s="5"/>
      <c r="AR20" s="5"/>
    </row>
    <row r="21" spans="1:51" ht="6.95" customHeight="1" x14ac:dyDescent="0.2"/>
    <row r="23" spans="1:51" ht="20.100000000000001" customHeight="1" x14ac:dyDescent="0.2">
      <c r="A23" s="129" t="s">
        <v>9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70"/>
      <c r="AM23" s="70"/>
      <c r="AN23" s="70"/>
      <c r="AO23" s="70"/>
      <c r="AP23" s="70"/>
      <c r="AQ23" s="70"/>
      <c r="AR23" s="70"/>
      <c r="AS23" s="70"/>
    </row>
    <row r="24" spans="1:51" ht="20.100000000000001" customHeight="1" x14ac:dyDescent="0.2">
      <c r="A24" s="11"/>
      <c r="B24" s="128" t="s">
        <v>10</v>
      </c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"/>
      <c r="AM24" s="12"/>
      <c r="AN24" s="12"/>
      <c r="AO24" s="12"/>
      <c r="AP24" s="61"/>
      <c r="AQ24" s="12"/>
      <c r="AR24" s="12"/>
      <c r="AS24" s="12"/>
    </row>
    <row r="25" spans="1:51" ht="6.95" customHeight="1" x14ac:dyDescent="0.2">
      <c r="A25" s="11"/>
      <c r="B25" s="13"/>
      <c r="C25" s="13"/>
      <c r="D25" s="45"/>
      <c r="E25" s="45"/>
      <c r="F25" s="45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2"/>
      <c r="AM25" s="12"/>
      <c r="AN25" s="12"/>
      <c r="AO25" s="12"/>
      <c r="AP25" s="61"/>
      <c r="AQ25" s="12"/>
      <c r="AR25" s="12"/>
      <c r="AS25" s="12"/>
    </row>
    <row r="26" spans="1:51" ht="20.100000000000001" customHeight="1" x14ac:dyDescent="0.2">
      <c r="C26" s="14"/>
      <c r="D26" s="14"/>
      <c r="E26" s="46"/>
      <c r="F26" s="46"/>
      <c r="G26" s="46"/>
      <c r="H26" s="7"/>
      <c r="I26" s="41" t="s">
        <v>12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7"/>
      <c r="V26" s="7"/>
      <c r="W26" s="41"/>
      <c r="X26" s="41"/>
      <c r="Y26" s="41"/>
      <c r="Z26" s="41"/>
      <c r="AA26" s="41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71"/>
      <c r="AQ26" s="3"/>
      <c r="AR26" s="3"/>
      <c r="AW26" s="17"/>
    </row>
    <row r="27" spans="1:51" ht="6.95" customHeight="1" x14ac:dyDescent="0.2">
      <c r="I27" s="7"/>
    </row>
    <row r="28" spans="1:51" s="18" customFormat="1" ht="14.1" customHeight="1" x14ac:dyDescent="0.2">
      <c r="H28" s="145" t="s">
        <v>13</v>
      </c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9"/>
      <c r="AM28" s="19"/>
      <c r="AN28" s="19"/>
      <c r="AO28" s="19"/>
      <c r="AP28" s="62"/>
      <c r="AQ28" s="19"/>
      <c r="AR28" s="19"/>
      <c r="AS28" s="19"/>
      <c r="AW28" s="20"/>
      <c r="AX28" s="20"/>
      <c r="AY28" s="20"/>
    </row>
    <row r="29" spans="1:51" s="18" customFormat="1" ht="12" customHeight="1" x14ac:dyDescent="0.2">
      <c r="H29" s="123" t="s">
        <v>37</v>
      </c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52"/>
      <c r="AM29" s="52"/>
      <c r="AN29" s="52"/>
      <c r="AO29" s="52"/>
      <c r="AP29" s="63"/>
      <c r="AQ29" s="52"/>
      <c r="AR29" s="52"/>
      <c r="AS29" s="22"/>
      <c r="AW29" s="20"/>
      <c r="AX29" s="20"/>
      <c r="AY29" s="20"/>
    </row>
    <row r="30" spans="1:51" s="18" customFormat="1" ht="12" x14ac:dyDescent="0.2"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47"/>
      <c r="AM30" s="47"/>
      <c r="AN30" s="47"/>
      <c r="AO30" s="47"/>
      <c r="AP30" s="64"/>
      <c r="AQ30" s="47"/>
      <c r="AR30" s="47"/>
      <c r="AS30" s="22"/>
      <c r="AW30" s="20"/>
      <c r="AX30" s="20"/>
      <c r="AY30" s="20"/>
    </row>
    <row r="31" spans="1:51" s="18" customFormat="1" ht="14.1" customHeight="1" x14ac:dyDescent="0.2">
      <c r="I31" s="146" t="s">
        <v>14</v>
      </c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23"/>
      <c r="AM31" s="23"/>
      <c r="AN31" s="23"/>
      <c r="AO31" s="23"/>
      <c r="AP31" s="65"/>
      <c r="AQ31" s="23"/>
      <c r="AR31" s="23"/>
      <c r="AS31" s="23"/>
      <c r="AW31" s="20"/>
      <c r="AX31" s="20"/>
      <c r="AY31" s="20"/>
    </row>
    <row r="32" spans="1:51" s="18" customFormat="1" ht="14.1" customHeight="1" x14ac:dyDescent="0.2">
      <c r="I32" s="24"/>
      <c r="AP32" s="20"/>
      <c r="AW32" s="20"/>
      <c r="AX32" s="20"/>
      <c r="AY32" s="20"/>
    </row>
    <row r="33" spans="1:51" s="3" customFormat="1" ht="20.100000000000001" customHeight="1" x14ac:dyDescent="0.15">
      <c r="A33" s="129" t="s">
        <v>15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70"/>
      <c r="AM33" s="70"/>
      <c r="AN33" s="70"/>
      <c r="AO33" s="70"/>
      <c r="AP33" s="70"/>
      <c r="AQ33" s="70"/>
      <c r="AR33" s="70"/>
      <c r="AS33" s="70"/>
      <c r="AW33" s="25"/>
      <c r="AX33" s="25"/>
      <c r="AY33" s="25"/>
    </row>
    <row r="34" spans="1:51" s="3" customFormat="1" ht="20.100000000000001" customHeight="1" x14ac:dyDescent="0.15">
      <c r="A34" s="11"/>
      <c r="B34" s="129" t="s">
        <v>35</v>
      </c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"/>
      <c r="AM34" s="12"/>
      <c r="AN34" s="12"/>
      <c r="AO34" s="12"/>
      <c r="AP34" s="61"/>
      <c r="AQ34" s="12"/>
      <c r="AR34" s="12"/>
      <c r="AS34" s="12"/>
      <c r="AW34" s="25"/>
      <c r="AX34" s="25"/>
      <c r="AY34" s="25"/>
    </row>
    <row r="35" spans="1:51" s="18" customFormat="1" ht="20.100000000000001" customHeight="1" x14ac:dyDescent="0.2">
      <c r="B35" s="128" t="s">
        <v>16</v>
      </c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P35" s="20"/>
      <c r="AW35" s="20"/>
      <c r="AX35" s="20"/>
      <c r="AY35" s="20"/>
    </row>
    <row r="36" spans="1:51" s="18" customFormat="1" ht="6.95" customHeight="1" x14ac:dyDescent="0.2">
      <c r="AP36" s="20"/>
      <c r="AU36" s="20" t="s">
        <v>342</v>
      </c>
      <c r="AW36" s="20"/>
      <c r="AX36" s="20"/>
      <c r="AY36" s="20"/>
    </row>
    <row r="37" spans="1:51" s="18" customFormat="1" ht="20.100000000000001" customHeight="1" x14ac:dyDescent="0.2">
      <c r="C37" s="14"/>
      <c r="D37" s="14"/>
      <c r="E37" s="46"/>
      <c r="F37" s="9" t="s">
        <v>17</v>
      </c>
      <c r="G37" s="41"/>
      <c r="H37" s="41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AP37" s="72">
        <v>0</v>
      </c>
      <c r="AT37" s="20"/>
      <c r="AU37" s="20" t="s">
        <v>285</v>
      </c>
      <c r="AV37" s="20"/>
    </row>
    <row r="38" spans="1:51" s="18" customFormat="1" ht="6.95" customHeight="1" x14ac:dyDescent="0.2">
      <c r="AP38" s="20"/>
      <c r="AT38" s="20"/>
      <c r="AU38" s="20" t="s">
        <v>287</v>
      </c>
      <c r="AV38" s="20"/>
    </row>
    <row r="39" spans="1:51" s="18" customFormat="1" ht="20.100000000000001" customHeight="1" x14ac:dyDescent="0.2">
      <c r="C39" s="14"/>
      <c r="D39" s="14"/>
      <c r="E39" s="46"/>
      <c r="F39" s="9" t="s">
        <v>18</v>
      </c>
      <c r="G39" s="41"/>
      <c r="H39" s="41"/>
      <c r="K39" s="141" t="s">
        <v>19</v>
      </c>
      <c r="L39" s="141"/>
      <c r="M39" s="141"/>
      <c r="N39" s="141"/>
      <c r="O39" s="141"/>
      <c r="P39" s="141"/>
      <c r="AP39" s="72"/>
      <c r="AT39" s="20"/>
      <c r="AU39" s="20" t="s">
        <v>291</v>
      </c>
      <c r="AV39" s="20"/>
    </row>
    <row r="40" spans="1:51" s="18" customFormat="1" ht="6.95" customHeight="1" x14ac:dyDescent="0.2">
      <c r="H40" s="24"/>
      <c r="I40" s="24"/>
      <c r="AP40" s="20"/>
      <c r="AT40" s="20"/>
      <c r="AU40" s="20" t="s">
        <v>325</v>
      </c>
      <c r="AV40" s="20"/>
    </row>
    <row r="41" spans="1:51" s="18" customFormat="1" ht="20.100000000000001" customHeight="1" x14ac:dyDescent="0.2">
      <c r="F41" s="46"/>
      <c r="G41" s="46"/>
      <c r="H41" s="46"/>
      <c r="I41" s="46"/>
      <c r="K41" s="141" t="s">
        <v>20</v>
      </c>
      <c r="L41" s="141"/>
      <c r="M41" s="141"/>
      <c r="N41" s="141"/>
      <c r="O41" s="141"/>
      <c r="P41" s="141"/>
      <c r="Q41" s="141"/>
      <c r="R41" s="141"/>
      <c r="S41" s="141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P41" s="20"/>
      <c r="AQ41" s="20"/>
      <c r="AR41" s="20"/>
      <c r="AU41" s="20"/>
    </row>
    <row r="42" spans="1:51" s="18" customFormat="1" ht="20.100000000000001" customHeight="1" x14ac:dyDescent="0.2">
      <c r="F42" s="46"/>
      <c r="G42" s="46"/>
      <c r="H42" s="24"/>
      <c r="I42" s="24"/>
      <c r="K42" s="141" t="s">
        <v>38</v>
      </c>
      <c r="L42" s="141"/>
      <c r="M42" s="141"/>
      <c r="N42" s="141"/>
      <c r="O42" s="141"/>
      <c r="P42" s="141"/>
      <c r="Q42" s="141"/>
      <c r="R42" s="141"/>
      <c r="S42" s="141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P42" s="20"/>
      <c r="AQ42" s="20"/>
      <c r="AR42" s="20"/>
      <c r="AU42" s="20"/>
    </row>
    <row r="43" spans="1:51" s="18" customFormat="1" ht="20.100000000000001" customHeight="1" x14ac:dyDescent="0.2">
      <c r="K43" s="141" t="s">
        <v>11</v>
      </c>
      <c r="L43" s="141"/>
      <c r="M43" s="141"/>
      <c r="N43" s="141"/>
      <c r="O43" s="141"/>
      <c r="P43" s="141"/>
      <c r="Q43" s="141"/>
      <c r="R43" s="141"/>
      <c r="S43" s="141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P43" s="20"/>
      <c r="AQ43" s="20"/>
      <c r="AU43" s="20"/>
    </row>
    <row r="44" spans="1:51" s="18" customFormat="1" ht="20.100000000000001" customHeight="1" x14ac:dyDescent="0.2">
      <c r="K44" s="141" t="s">
        <v>8</v>
      </c>
      <c r="L44" s="141"/>
      <c r="M44" s="141"/>
      <c r="N44" s="141"/>
      <c r="O44" s="141"/>
      <c r="P44" s="141"/>
      <c r="Q44" s="141"/>
      <c r="R44" s="141"/>
      <c r="S44" s="141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P44" s="20"/>
      <c r="AQ44" s="20"/>
      <c r="AU44" s="20"/>
    </row>
    <row r="45" spans="1:51" s="24" customFormat="1" ht="20.100000000000001" customHeight="1" x14ac:dyDescent="0.2">
      <c r="K45" s="73"/>
      <c r="L45" s="73"/>
      <c r="M45" s="73"/>
      <c r="N45" s="73"/>
      <c r="O45" s="73"/>
      <c r="P45" s="73"/>
      <c r="Q45" s="73"/>
      <c r="R45" s="73"/>
      <c r="S45" s="73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4"/>
      <c r="AP45" s="74"/>
      <c r="AQ45" s="74"/>
      <c r="AU45" s="20"/>
    </row>
    <row r="46" spans="1:51" s="24" customFormat="1" ht="20.100000000000001" customHeight="1" x14ac:dyDescent="0.2">
      <c r="K46" s="76" t="s">
        <v>43</v>
      </c>
      <c r="L46" s="76"/>
      <c r="M46" s="76"/>
      <c r="N46" s="76"/>
      <c r="O46" s="76"/>
      <c r="P46" s="76"/>
      <c r="Q46" s="77"/>
      <c r="R46" s="77"/>
      <c r="S46" s="77"/>
      <c r="T46" s="18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P46" s="74"/>
      <c r="AQ46" s="74"/>
      <c r="AU46" s="20"/>
    </row>
    <row r="47" spans="1:51" s="24" customFormat="1" ht="7.5" customHeight="1" x14ac:dyDescent="0.2">
      <c r="K47" s="78"/>
      <c r="L47" s="78"/>
      <c r="M47" s="78"/>
      <c r="N47" s="78"/>
      <c r="O47" s="78"/>
      <c r="P47" s="78"/>
      <c r="Q47" s="77"/>
      <c r="R47" s="77"/>
      <c r="S47" s="77"/>
      <c r="T47" s="18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P47" s="74"/>
      <c r="AQ47" s="74"/>
      <c r="AU47" s="20"/>
    </row>
    <row r="48" spans="1:51" s="18" customFormat="1" ht="20.100000000000001" customHeight="1" x14ac:dyDescent="0.2">
      <c r="K48" s="148" t="s">
        <v>20</v>
      </c>
      <c r="L48" s="148"/>
      <c r="M48" s="148"/>
      <c r="N48" s="148"/>
      <c r="O48" s="148"/>
      <c r="P48" s="148"/>
      <c r="Q48" s="148"/>
      <c r="R48" s="148"/>
      <c r="S48" s="148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P48" s="20"/>
      <c r="AQ48" s="20"/>
      <c r="AU48" s="20"/>
    </row>
    <row r="49" spans="1:51" s="18" customFormat="1" ht="20.100000000000001" customHeight="1" x14ac:dyDescent="0.2">
      <c r="K49" s="148" t="s">
        <v>38</v>
      </c>
      <c r="L49" s="148"/>
      <c r="M49" s="148"/>
      <c r="N49" s="148"/>
      <c r="O49" s="148"/>
      <c r="P49" s="148"/>
      <c r="Q49" s="148"/>
      <c r="R49" s="148"/>
      <c r="S49" s="148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P49" s="20"/>
      <c r="AQ49" s="20"/>
      <c r="AU49" s="20"/>
    </row>
    <row r="50" spans="1:51" s="18" customFormat="1" ht="20.100000000000001" customHeight="1" x14ac:dyDescent="0.2">
      <c r="K50" s="148" t="s">
        <v>11</v>
      </c>
      <c r="L50" s="148"/>
      <c r="M50" s="148"/>
      <c r="N50" s="148"/>
      <c r="O50" s="148"/>
      <c r="P50" s="148"/>
      <c r="Q50" s="148"/>
      <c r="R50" s="148"/>
      <c r="S50" s="148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P50" s="20"/>
      <c r="AQ50" s="20"/>
      <c r="AU50" s="20"/>
    </row>
    <row r="51" spans="1:51" s="18" customFormat="1" ht="20.100000000000001" customHeight="1" x14ac:dyDescent="0.2">
      <c r="K51" s="148" t="s">
        <v>8</v>
      </c>
      <c r="L51" s="148"/>
      <c r="M51" s="148"/>
      <c r="N51" s="148"/>
      <c r="O51" s="148"/>
      <c r="P51" s="148"/>
      <c r="Q51" s="148"/>
      <c r="R51" s="148"/>
      <c r="S51" s="148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  <c r="AJ51" s="126"/>
      <c r="AK51" s="126"/>
      <c r="AP51" s="20"/>
      <c r="AQ51" s="20"/>
    </row>
    <row r="52" spans="1:51" s="18" customFormat="1" ht="20.100000000000001" customHeight="1" x14ac:dyDescent="0.2">
      <c r="K52" s="6"/>
      <c r="L52" s="6"/>
      <c r="M52" s="6"/>
      <c r="N52" s="6"/>
      <c r="O52" s="6"/>
      <c r="P52" s="6"/>
      <c r="AP52" s="20"/>
      <c r="AT52" s="20"/>
      <c r="AU52" s="20"/>
    </row>
    <row r="53" spans="1:51" s="18" customFormat="1" ht="6" customHeight="1" x14ac:dyDescent="0.2">
      <c r="N53" s="6"/>
      <c r="O53" s="6"/>
      <c r="P53" s="6"/>
      <c r="Q53" s="6"/>
      <c r="R53" s="6"/>
      <c r="S53" s="6"/>
      <c r="AP53" s="20"/>
      <c r="AW53" s="20"/>
      <c r="AX53" s="20"/>
    </row>
    <row r="54" spans="1:51" s="18" customFormat="1" ht="20.100000000000001" customHeight="1" x14ac:dyDescent="0.2">
      <c r="B54" s="70" t="s">
        <v>48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79"/>
      <c r="AP54" s="20"/>
      <c r="AW54" s="20"/>
      <c r="AX54" s="20"/>
      <c r="AY54" s="20"/>
    </row>
    <row r="55" spans="1:51" ht="21.75" customHeight="1" x14ac:dyDescent="0.2">
      <c r="B55" s="18"/>
      <c r="C55" s="26" t="s">
        <v>55</v>
      </c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9"/>
      <c r="AI55" s="9"/>
      <c r="AJ55" s="9"/>
      <c r="AK55" s="80"/>
      <c r="AL55" s="28"/>
      <c r="AM55" s="28"/>
      <c r="AN55" s="28"/>
      <c r="AO55" s="28"/>
      <c r="AP55" s="66"/>
      <c r="AQ55" s="28"/>
      <c r="AR55" s="28"/>
      <c r="AS55" s="28"/>
    </row>
    <row r="56" spans="1:51" s="7" customFormat="1" ht="9" customHeight="1" x14ac:dyDescent="0.2">
      <c r="B56" s="24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88"/>
      <c r="AL56" s="89"/>
      <c r="AM56" s="89"/>
      <c r="AN56" s="89"/>
      <c r="AO56" s="89"/>
      <c r="AP56" s="90"/>
      <c r="AQ56" s="89"/>
      <c r="AR56" s="89"/>
      <c r="AS56" s="89"/>
      <c r="AW56" s="10"/>
      <c r="AX56" s="10"/>
      <c r="AY56" s="10"/>
    </row>
    <row r="57" spans="1:51" ht="19.5" customHeight="1" x14ac:dyDescent="0.2">
      <c r="A57" s="18"/>
      <c r="B57" s="83" t="s">
        <v>49</v>
      </c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80"/>
      <c r="AL57" s="28"/>
      <c r="AM57" s="28"/>
      <c r="AN57" s="28"/>
      <c r="AO57" s="28"/>
      <c r="AP57" s="66"/>
      <c r="AQ57" s="28"/>
      <c r="AR57" s="28"/>
      <c r="AS57" s="28"/>
    </row>
    <row r="58" spans="1:51" s="18" customFormat="1" ht="12" customHeight="1" x14ac:dyDescent="0.2">
      <c r="A58" s="27"/>
      <c r="B58" s="1"/>
      <c r="C58" s="87" t="s">
        <v>33</v>
      </c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P58" s="20"/>
      <c r="AW58" s="20"/>
      <c r="AX58" s="20"/>
      <c r="AY58" s="20"/>
    </row>
    <row r="59" spans="1:51" s="18" customFormat="1" ht="8.25" customHeight="1" x14ac:dyDescent="0.2">
      <c r="AK59" s="81"/>
      <c r="AL59" s="81"/>
      <c r="AM59" s="81"/>
      <c r="AN59" s="81"/>
      <c r="AO59" s="81"/>
      <c r="AP59" s="81"/>
      <c r="AT59" s="20"/>
      <c r="AU59" s="20"/>
      <c r="AV59" s="20"/>
    </row>
    <row r="60" spans="1:51" s="18" customFormat="1" ht="14.1" customHeight="1" x14ac:dyDescent="0.2">
      <c r="C60" s="14"/>
      <c r="D60" s="14"/>
      <c r="E60" s="15"/>
      <c r="F60" s="26" t="s">
        <v>1</v>
      </c>
      <c r="G60" s="16"/>
      <c r="H60" s="16"/>
      <c r="I60" s="16"/>
      <c r="AK60" s="82"/>
      <c r="AL60" s="82"/>
      <c r="AM60" s="82"/>
      <c r="AN60" s="82"/>
      <c r="AO60" s="82"/>
      <c r="AP60" s="72" t="b">
        <v>0</v>
      </c>
      <c r="AT60" s="20"/>
      <c r="AU60" s="20"/>
      <c r="AV60" s="20"/>
    </row>
    <row r="61" spans="1:51" s="18" customFormat="1" ht="14.1" customHeight="1" x14ac:dyDescent="0.2">
      <c r="E61" s="81" t="s">
        <v>22</v>
      </c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T61" s="20"/>
      <c r="AU61" s="20"/>
      <c r="AV61" s="20"/>
    </row>
    <row r="62" spans="1:51" s="18" customFormat="1" ht="14.1" customHeight="1" x14ac:dyDescent="0.2">
      <c r="E62" s="21"/>
      <c r="F62" s="82" t="s">
        <v>36</v>
      </c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43"/>
      <c r="AL62" s="43"/>
      <c r="AM62" s="43"/>
      <c r="AN62" s="43"/>
      <c r="AO62" s="21"/>
      <c r="AP62" s="67"/>
      <c r="AT62" s="20"/>
      <c r="AU62" s="20"/>
      <c r="AV62" s="20"/>
    </row>
    <row r="63" spans="1:51" s="18" customFormat="1" ht="14.1" customHeight="1" x14ac:dyDescent="0.2">
      <c r="E63" s="81" t="s">
        <v>21</v>
      </c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P63" s="20"/>
      <c r="AT63" s="20"/>
      <c r="AU63" s="20"/>
      <c r="AV63" s="20"/>
    </row>
    <row r="64" spans="1:51" s="18" customFormat="1" ht="13.5" customHeight="1" x14ac:dyDescent="0.2">
      <c r="E64" s="21" t="s">
        <v>23</v>
      </c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43"/>
      <c r="AJ64" s="43"/>
      <c r="AT64" s="20"/>
      <c r="AU64" s="20"/>
      <c r="AV64" s="20"/>
    </row>
    <row r="65" spans="1:51" ht="8.25" customHeight="1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T65" s="2"/>
      <c r="AU65" s="2"/>
      <c r="AV65" s="2"/>
      <c r="AW65" s="1"/>
      <c r="AX65" s="1"/>
      <c r="AY65" s="1"/>
    </row>
    <row r="66" spans="1:51" ht="16.5" customHeight="1" x14ac:dyDescent="0.2">
      <c r="A66" s="18"/>
      <c r="B66" s="18"/>
      <c r="C66" s="14"/>
      <c r="D66" s="14"/>
      <c r="E66" s="15"/>
      <c r="F66" s="26" t="s">
        <v>2</v>
      </c>
      <c r="G66" s="16"/>
      <c r="H66" s="16"/>
      <c r="I66" s="16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30"/>
      <c r="AM66" s="30"/>
      <c r="AN66" s="30"/>
      <c r="AO66" s="30"/>
      <c r="AP66" s="72" t="b">
        <v>0</v>
      </c>
      <c r="AT66" s="2"/>
      <c r="AU66" s="2"/>
      <c r="AV66" s="2"/>
      <c r="AW66" s="1"/>
      <c r="AX66" s="1"/>
      <c r="AY66" s="1"/>
    </row>
    <row r="67" spans="1:51" s="7" customFormat="1" ht="6" customHeight="1" x14ac:dyDescent="0.2">
      <c r="A67" s="24"/>
      <c r="B67" s="24"/>
      <c r="C67" s="46"/>
      <c r="D67" s="46"/>
      <c r="F67" s="9"/>
      <c r="G67" s="41"/>
      <c r="H67" s="41"/>
      <c r="I67" s="41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94"/>
      <c r="AM67" s="94"/>
      <c r="AN67" s="94"/>
      <c r="AO67" s="94"/>
      <c r="AP67" s="95"/>
      <c r="AT67" s="10"/>
      <c r="AU67" s="10"/>
      <c r="AV67" s="10"/>
    </row>
    <row r="68" spans="1:51" ht="15.75" customHeight="1" x14ac:dyDescent="0.2">
      <c r="A68" s="29"/>
      <c r="B68" s="29"/>
      <c r="C68" s="29"/>
      <c r="E68" s="91" t="s">
        <v>53</v>
      </c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18"/>
      <c r="AL68" s="54"/>
      <c r="AM68" s="30"/>
      <c r="AN68" s="30"/>
      <c r="AO68" s="30"/>
      <c r="AP68" s="68"/>
      <c r="AT68" s="2"/>
      <c r="AU68" s="2"/>
      <c r="AV68" s="2"/>
      <c r="AW68" s="1"/>
      <c r="AX68" s="1"/>
      <c r="AY68" s="1"/>
    </row>
    <row r="69" spans="1:51" ht="14.1" customHeight="1" x14ac:dyDescent="0.2">
      <c r="A69" s="29"/>
      <c r="B69" s="29"/>
      <c r="C69" s="29"/>
      <c r="E69" s="91" t="s">
        <v>54</v>
      </c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18"/>
      <c r="AL69" s="54"/>
      <c r="AM69" s="30"/>
      <c r="AN69" s="30"/>
      <c r="AO69" s="30"/>
      <c r="AP69" s="68"/>
      <c r="AT69" s="2"/>
      <c r="AU69" s="2"/>
      <c r="AV69" s="2"/>
      <c r="AW69" s="1"/>
      <c r="AX69" s="1"/>
      <c r="AY69" s="1"/>
    </row>
    <row r="70" spans="1:51" ht="8.25" customHeight="1" x14ac:dyDescent="0.2">
      <c r="A70" s="29"/>
      <c r="B70" s="29"/>
      <c r="C70" s="29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92"/>
      <c r="AI70" s="92"/>
      <c r="AJ70" s="92"/>
      <c r="AK70" s="92"/>
      <c r="AL70" s="92"/>
      <c r="AQ70" s="2"/>
      <c r="AR70" s="2"/>
      <c r="AW70" s="1"/>
      <c r="AX70" s="1"/>
      <c r="AY70" s="1"/>
    </row>
    <row r="71" spans="1:51" ht="31.5" customHeight="1" x14ac:dyDescent="0.2">
      <c r="A71" s="29"/>
      <c r="B71" s="29"/>
      <c r="D71" s="142" t="s">
        <v>25</v>
      </c>
      <c r="E71" s="143"/>
      <c r="F71" s="143"/>
      <c r="G71" s="143"/>
      <c r="H71" s="143"/>
      <c r="I71" s="153" t="s">
        <v>24</v>
      </c>
      <c r="J71" s="143"/>
      <c r="K71" s="143"/>
      <c r="L71" s="143"/>
      <c r="M71" s="147"/>
      <c r="N71" s="121" t="s">
        <v>31</v>
      </c>
      <c r="O71" s="121"/>
      <c r="P71" s="121"/>
      <c r="Q71" s="121"/>
      <c r="R71" s="121"/>
      <c r="S71" s="121"/>
      <c r="T71" s="121"/>
      <c r="U71" s="121"/>
      <c r="V71" s="121"/>
      <c r="W71" s="121" t="s">
        <v>32</v>
      </c>
      <c r="X71" s="121"/>
      <c r="Y71" s="121"/>
      <c r="Z71" s="121"/>
      <c r="AA71" s="121"/>
      <c r="AB71" s="121"/>
      <c r="AC71" s="121"/>
      <c r="AD71" s="121"/>
      <c r="AE71" s="121"/>
      <c r="AF71" s="142" t="s">
        <v>39</v>
      </c>
      <c r="AG71" s="143"/>
      <c r="AH71" s="143"/>
      <c r="AI71" s="143"/>
      <c r="AJ71" s="143"/>
      <c r="AK71" s="147"/>
      <c r="AP71" s="1"/>
      <c r="AW71" s="1"/>
      <c r="AX71" s="1"/>
      <c r="AY71" s="1"/>
    </row>
    <row r="72" spans="1:51" ht="16.5" customHeight="1" x14ac:dyDescent="0.2">
      <c r="A72" s="29"/>
      <c r="B72" s="29"/>
      <c r="D72" s="132"/>
      <c r="E72" s="133"/>
      <c r="F72" s="133"/>
      <c r="G72" s="133"/>
      <c r="H72" s="134"/>
      <c r="I72" s="135"/>
      <c r="J72" s="133"/>
      <c r="K72" s="133"/>
      <c r="L72" s="133"/>
      <c r="M72" s="136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AD72" s="120"/>
      <c r="AE72" s="120"/>
      <c r="AF72" s="137"/>
      <c r="AG72" s="138"/>
      <c r="AH72" s="138"/>
      <c r="AI72" s="138"/>
      <c r="AJ72" s="138"/>
      <c r="AK72" s="139"/>
      <c r="AP72" s="1"/>
      <c r="AW72" s="1"/>
      <c r="AX72" s="1"/>
      <c r="AY72" s="1"/>
    </row>
    <row r="73" spans="1:51" ht="16.5" customHeight="1" x14ac:dyDescent="0.2">
      <c r="A73" s="18"/>
      <c r="B73" s="18"/>
      <c r="D73" s="132"/>
      <c r="E73" s="133"/>
      <c r="F73" s="133"/>
      <c r="G73" s="133"/>
      <c r="H73" s="134"/>
      <c r="I73" s="135"/>
      <c r="J73" s="133"/>
      <c r="K73" s="133"/>
      <c r="L73" s="133"/>
      <c r="M73" s="136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37"/>
      <c r="AG73" s="138"/>
      <c r="AH73" s="138"/>
      <c r="AI73" s="138"/>
      <c r="AJ73" s="138"/>
      <c r="AK73" s="139"/>
      <c r="AP73" s="1"/>
      <c r="AW73" s="1"/>
      <c r="AX73" s="1"/>
      <c r="AY73" s="1"/>
    </row>
    <row r="74" spans="1:51" ht="16.5" customHeight="1" x14ac:dyDescent="0.2">
      <c r="A74" s="18"/>
      <c r="B74" s="18"/>
      <c r="D74" s="132"/>
      <c r="E74" s="133"/>
      <c r="F74" s="133"/>
      <c r="G74" s="133"/>
      <c r="H74" s="134"/>
      <c r="I74" s="135"/>
      <c r="J74" s="133"/>
      <c r="K74" s="133"/>
      <c r="L74" s="133"/>
      <c r="M74" s="136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37"/>
      <c r="AG74" s="138"/>
      <c r="AH74" s="138"/>
      <c r="AI74" s="138"/>
      <c r="AJ74" s="138"/>
      <c r="AK74" s="139"/>
      <c r="AP74" s="1"/>
      <c r="AW74" s="1"/>
      <c r="AX74" s="1"/>
      <c r="AY74" s="1"/>
    </row>
    <row r="75" spans="1:51" ht="16.5" customHeight="1" x14ac:dyDescent="0.2">
      <c r="A75" s="18"/>
      <c r="B75" s="18"/>
      <c r="D75" s="132"/>
      <c r="E75" s="133"/>
      <c r="F75" s="133"/>
      <c r="G75" s="133"/>
      <c r="H75" s="134"/>
      <c r="I75" s="135"/>
      <c r="J75" s="133"/>
      <c r="K75" s="133"/>
      <c r="L75" s="133"/>
      <c r="M75" s="136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37"/>
      <c r="AG75" s="138"/>
      <c r="AH75" s="138"/>
      <c r="AI75" s="138"/>
      <c r="AJ75" s="138"/>
      <c r="AK75" s="139"/>
      <c r="AP75" s="1"/>
      <c r="AW75" s="1"/>
      <c r="AX75" s="1"/>
      <c r="AY75" s="1"/>
    </row>
    <row r="76" spans="1:51" ht="16.5" customHeight="1" x14ac:dyDescent="0.2">
      <c r="A76" s="31"/>
      <c r="B76" s="31"/>
      <c r="D76" s="132"/>
      <c r="E76" s="133"/>
      <c r="F76" s="133"/>
      <c r="G76" s="133"/>
      <c r="H76" s="134"/>
      <c r="I76" s="135"/>
      <c r="J76" s="133"/>
      <c r="K76" s="133"/>
      <c r="L76" s="133"/>
      <c r="M76" s="136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37"/>
      <c r="AG76" s="138"/>
      <c r="AH76" s="138"/>
      <c r="AI76" s="138"/>
      <c r="AJ76" s="138"/>
      <c r="AK76" s="139"/>
      <c r="AP76" s="1"/>
      <c r="AW76" s="1"/>
      <c r="AX76" s="1"/>
      <c r="AY76" s="1"/>
    </row>
    <row r="77" spans="1:51" ht="16.5" customHeight="1" x14ac:dyDescent="0.2">
      <c r="D77" s="132"/>
      <c r="E77" s="133"/>
      <c r="F77" s="133"/>
      <c r="G77" s="133"/>
      <c r="H77" s="134"/>
      <c r="I77" s="135"/>
      <c r="J77" s="133"/>
      <c r="K77" s="133"/>
      <c r="L77" s="133"/>
      <c r="M77" s="136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37"/>
      <c r="AG77" s="138"/>
      <c r="AH77" s="138"/>
      <c r="AI77" s="138"/>
      <c r="AJ77" s="138"/>
      <c r="AK77" s="139"/>
      <c r="AP77" s="1"/>
      <c r="AW77" s="1"/>
      <c r="AX77" s="1"/>
      <c r="AY77" s="1"/>
    </row>
    <row r="78" spans="1:51" ht="16.5" customHeight="1" x14ac:dyDescent="0.2">
      <c r="D78" s="132"/>
      <c r="E78" s="133"/>
      <c r="F78" s="133"/>
      <c r="G78" s="133"/>
      <c r="H78" s="134"/>
      <c r="I78" s="135"/>
      <c r="J78" s="133"/>
      <c r="K78" s="133"/>
      <c r="L78" s="133"/>
      <c r="M78" s="136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37"/>
      <c r="AG78" s="138"/>
      <c r="AH78" s="138"/>
      <c r="AI78" s="138"/>
      <c r="AJ78" s="138"/>
      <c r="AK78" s="139"/>
      <c r="AP78" s="1"/>
      <c r="AW78" s="1"/>
      <c r="AX78" s="1"/>
      <c r="AY78" s="1"/>
    </row>
    <row r="79" spans="1:51" ht="16.5" customHeight="1" x14ac:dyDescent="0.2">
      <c r="D79" s="132"/>
      <c r="E79" s="133"/>
      <c r="F79" s="133"/>
      <c r="G79" s="133"/>
      <c r="H79" s="134"/>
      <c r="I79" s="135"/>
      <c r="J79" s="133"/>
      <c r="K79" s="133"/>
      <c r="L79" s="133"/>
      <c r="M79" s="136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0"/>
      <c r="AC79" s="120"/>
      <c r="AD79" s="120"/>
      <c r="AE79" s="120"/>
      <c r="AF79" s="137"/>
      <c r="AG79" s="138"/>
      <c r="AH79" s="138"/>
      <c r="AI79" s="138"/>
      <c r="AJ79" s="138"/>
      <c r="AK79" s="139"/>
      <c r="AP79" s="1"/>
      <c r="AW79" s="1"/>
      <c r="AX79" s="1"/>
      <c r="AY79" s="1"/>
    </row>
    <row r="80" spans="1:51" ht="16.5" customHeight="1" x14ac:dyDescent="0.2">
      <c r="D80" s="132"/>
      <c r="E80" s="133"/>
      <c r="F80" s="133"/>
      <c r="G80" s="133"/>
      <c r="H80" s="134"/>
      <c r="I80" s="135"/>
      <c r="J80" s="133"/>
      <c r="K80" s="133"/>
      <c r="L80" s="133"/>
      <c r="M80" s="136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  <c r="AB80" s="120"/>
      <c r="AC80" s="120"/>
      <c r="AD80" s="120"/>
      <c r="AE80" s="120"/>
      <c r="AF80" s="137"/>
      <c r="AG80" s="138"/>
      <c r="AH80" s="138"/>
      <c r="AI80" s="138"/>
      <c r="AJ80" s="138"/>
      <c r="AK80" s="139"/>
      <c r="AP80" s="1"/>
      <c r="AW80" s="1"/>
      <c r="AX80" s="1"/>
      <c r="AY80" s="1"/>
    </row>
    <row r="81" spans="1:51" ht="16.5" customHeight="1" x14ac:dyDescent="0.2">
      <c r="D81" s="132"/>
      <c r="E81" s="133"/>
      <c r="F81" s="133"/>
      <c r="G81" s="133"/>
      <c r="H81" s="134"/>
      <c r="I81" s="135"/>
      <c r="J81" s="133"/>
      <c r="K81" s="133"/>
      <c r="L81" s="133"/>
      <c r="M81" s="136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  <c r="AE81" s="120"/>
      <c r="AF81" s="137"/>
      <c r="AG81" s="138"/>
      <c r="AH81" s="138"/>
      <c r="AI81" s="138"/>
      <c r="AJ81" s="138"/>
      <c r="AK81" s="139"/>
      <c r="AL81" s="84"/>
      <c r="AM81" s="30"/>
      <c r="AN81" s="30"/>
      <c r="AO81" s="30"/>
      <c r="AP81" s="1"/>
      <c r="AW81" s="1"/>
      <c r="AX81" s="1"/>
      <c r="AY81" s="1"/>
    </row>
    <row r="82" spans="1:51" ht="6" customHeight="1" x14ac:dyDescent="0.2">
      <c r="AK82" s="84"/>
      <c r="AL82" s="84"/>
      <c r="AM82" s="30"/>
      <c r="AN82" s="30"/>
      <c r="AO82" s="30"/>
      <c r="AP82" s="69"/>
      <c r="AT82" s="2"/>
      <c r="AU82" s="2"/>
      <c r="AV82" s="2"/>
      <c r="AW82" s="1"/>
      <c r="AX82" s="1"/>
      <c r="AY82" s="1"/>
    </row>
    <row r="83" spans="1:51" ht="14.25" customHeight="1" x14ac:dyDescent="0.2">
      <c r="E83" s="91" t="s">
        <v>26</v>
      </c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30"/>
      <c r="AM83" s="30"/>
      <c r="AN83" s="30"/>
      <c r="AO83" s="30"/>
      <c r="AP83" s="69"/>
      <c r="AT83" s="2"/>
      <c r="AU83" s="2"/>
      <c r="AV83" s="2"/>
      <c r="AW83" s="1"/>
      <c r="AX83" s="1"/>
      <c r="AY83" s="1"/>
    </row>
    <row r="84" spans="1:51" ht="15" customHeight="1" x14ac:dyDescent="0.2">
      <c r="E84" s="91" t="s">
        <v>50</v>
      </c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30"/>
      <c r="AN84" s="30"/>
      <c r="AO84" s="30"/>
      <c r="AP84" s="69"/>
      <c r="AT84" s="2"/>
      <c r="AU84" s="2"/>
      <c r="AV84" s="2"/>
      <c r="AW84" s="1"/>
      <c r="AX84" s="1"/>
      <c r="AY84" s="1"/>
    </row>
    <row r="85" spans="1:51" ht="13.5" customHeight="1" x14ac:dyDescent="0.2">
      <c r="E85" s="91"/>
      <c r="F85" s="91" t="s">
        <v>51</v>
      </c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6"/>
      <c r="AK85" s="86"/>
      <c r="AL85" s="86"/>
      <c r="AM85" s="49"/>
      <c r="AN85" s="49"/>
      <c r="AO85" s="30"/>
      <c r="AT85" s="2"/>
      <c r="AU85" s="2"/>
      <c r="AV85" s="2"/>
      <c r="AW85" s="1"/>
      <c r="AX85" s="1"/>
      <c r="AY85" s="1"/>
    </row>
    <row r="86" spans="1:51" ht="12" customHeight="1" x14ac:dyDescent="0.2">
      <c r="E86" s="91"/>
      <c r="F86" s="91" t="s">
        <v>52</v>
      </c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6"/>
      <c r="AK86" s="86"/>
      <c r="AL86" s="86"/>
      <c r="AM86" s="49"/>
      <c r="AN86" s="49"/>
      <c r="AO86" s="30"/>
      <c r="AT86" s="2"/>
      <c r="AU86" s="2"/>
      <c r="AV86" s="2"/>
      <c r="AW86" s="1"/>
      <c r="AX86" s="1"/>
      <c r="AY86" s="1"/>
    </row>
    <row r="87" spans="1:51" ht="14.1" customHeight="1" x14ac:dyDescent="0.2">
      <c r="E87" s="91" t="s">
        <v>41</v>
      </c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6"/>
      <c r="AK87" s="86"/>
      <c r="AL87" s="86"/>
      <c r="AT87" s="2"/>
      <c r="AU87" s="2"/>
      <c r="AV87" s="2"/>
      <c r="AW87" s="1"/>
      <c r="AX87" s="1"/>
      <c r="AY87" s="1"/>
    </row>
    <row r="88" spans="1:51" ht="16.5" customHeight="1" thickBot="1" x14ac:dyDescent="0.25">
      <c r="D88" s="50"/>
      <c r="E88" s="93" t="s">
        <v>40</v>
      </c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Q88" s="2"/>
      <c r="AR88" s="2"/>
      <c r="AW88" s="1"/>
      <c r="AX88" s="1"/>
      <c r="AY88" s="1"/>
    </row>
    <row r="89" spans="1:51" s="37" customFormat="1" ht="20.100000000000001" customHeight="1" x14ac:dyDescent="0.2">
      <c r="A89" s="32" t="s">
        <v>27</v>
      </c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P89" s="38"/>
      <c r="AQ89" s="38"/>
      <c r="AR89" s="38"/>
    </row>
    <row r="90" spans="1:51" ht="14.1" customHeight="1" x14ac:dyDescent="0.2">
      <c r="A90" s="35"/>
      <c r="B90" s="36"/>
      <c r="C90" s="150" t="s">
        <v>28</v>
      </c>
      <c r="D90" s="150"/>
      <c r="E90" s="150"/>
      <c r="F90" s="150"/>
      <c r="G90" s="150"/>
      <c r="H90" s="150"/>
      <c r="I90" s="150"/>
      <c r="J90" s="124" t="s">
        <v>0</v>
      </c>
      <c r="K90" s="124"/>
      <c r="L90" s="124"/>
      <c r="M90" s="124"/>
      <c r="N90" s="124"/>
      <c r="O90" s="124"/>
      <c r="P90" s="124"/>
      <c r="Q90" s="124"/>
      <c r="R90" s="124"/>
      <c r="S90" s="124"/>
      <c r="T90" s="124"/>
      <c r="U90" s="124"/>
      <c r="V90" s="124"/>
      <c r="W90" s="124"/>
      <c r="X90" s="124"/>
      <c r="Y90" s="124"/>
      <c r="Z90" s="124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Q90" s="2"/>
      <c r="AR90" s="2"/>
      <c r="AW90" s="1"/>
      <c r="AX90" s="1"/>
      <c r="AY90" s="1"/>
    </row>
    <row r="91" spans="1:51" ht="14.1" customHeight="1" thickBot="1" x14ac:dyDescent="0.25">
      <c r="A91" s="39"/>
      <c r="B91" s="40"/>
      <c r="C91" s="149" t="s">
        <v>29</v>
      </c>
      <c r="D91" s="149"/>
      <c r="E91" s="149"/>
      <c r="F91" s="149"/>
      <c r="G91" s="149"/>
      <c r="H91" s="149"/>
      <c r="I91" s="149"/>
      <c r="J91" s="125" t="s">
        <v>30</v>
      </c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</row>
    <row r="92" spans="1:51" ht="14.1" customHeight="1" x14ac:dyDescent="0.2">
      <c r="AD92" s="155" t="s">
        <v>343</v>
      </c>
      <c r="AE92" s="155"/>
      <c r="AF92" s="155"/>
      <c r="AG92" s="155"/>
      <c r="AH92" s="155"/>
      <c r="AI92" s="155"/>
      <c r="AJ92" s="155"/>
      <c r="AK92" s="155"/>
      <c r="AL92" s="155"/>
    </row>
  </sheetData>
  <sheetProtection sheet="1" insertRows="0" deleteRows="0"/>
  <mergeCells count="102">
    <mergeCell ref="AD92:AL92"/>
    <mergeCell ref="C91:I91"/>
    <mergeCell ref="C90:I90"/>
    <mergeCell ref="T50:AK50"/>
    <mergeCell ref="AF80:AK80"/>
    <mergeCell ref="AF81:AK81"/>
    <mergeCell ref="G14:AK14"/>
    <mergeCell ref="B24:AK24"/>
    <mergeCell ref="AF78:AK78"/>
    <mergeCell ref="L16:AK16"/>
    <mergeCell ref="L18:AK18"/>
    <mergeCell ref="L20:AK20"/>
    <mergeCell ref="K42:S42"/>
    <mergeCell ref="K41:S41"/>
    <mergeCell ref="K43:S43"/>
    <mergeCell ref="K44:S44"/>
    <mergeCell ref="I71:M71"/>
    <mergeCell ref="T45:AK45"/>
    <mergeCell ref="T48:AK48"/>
    <mergeCell ref="T49:AK49"/>
    <mergeCell ref="T51:AK51"/>
    <mergeCell ref="D79:H79"/>
    <mergeCell ref="I79:M79"/>
    <mergeCell ref="D80:H80"/>
    <mergeCell ref="I80:M80"/>
    <mergeCell ref="L11:AK11"/>
    <mergeCell ref="K39:P39"/>
    <mergeCell ref="B34:AK34"/>
    <mergeCell ref="B35:AK35"/>
    <mergeCell ref="D71:H71"/>
    <mergeCell ref="C11:K11"/>
    <mergeCell ref="C13:K13"/>
    <mergeCell ref="H28:AK28"/>
    <mergeCell ref="I31:AK31"/>
    <mergeCell ref="C20:K20"/>
    <mergeCell ref="C16:K16"/>
    <mergeCell ref="C18:K18"/>
    <mergeCell ref="L13:AK13"/>
    <mergeCell ref="AF71:AK71"/>
    <mergeCell ref="K48:S48"/>
    <mergeCell ref="K49:S49"/>
    <mergeCell ref="K50:S50"/>
    <mergeCell ref="K51:S51"/>
    <mergeCell ref="D81:H81"/>
    <mergeCell ref="AF79:AK79"/>
    <mergeCell ref="AF72:AK72"/>
    <mergeCell ref="AF73:AK73"/>
    <mergeCell ref="AF74:AK74"/>
    <mergeCell ref="AF75:AK75"/>
    <mergeCell ref="AF76:AK76"/>
    <mergeCell ref="AF77:AK77"/>
    <mergeCell ref="I74:M74"/>
    <mergeCell ref="D75:H75"/>
    <mergeCell ref="I75:M75"/>
    <mergeCell ref="D76:H76"/>
    <mergeCell ref="I76:M76"/>
    <mergeCell ref="D77:H77"/>
    <mergeCell ref="I77:M77"/>
    <mergeCell ref="D78:H78"/>
    <mergeCell ref="I78:M78"/>
    <mergeCell ref="W80:AE80"/>
    <mergeCell ref="W81:AE81"/>
    <mergeCell ref="N80:V80"/>
    <mergeCell ref="N81:V81"/>
    <mergeCell ref="I81:M81"/>
    <mergeCell ref="W76:AE76"/>
    <mergeCell ref="W77:AE77"/>
    <mergeCell ref="A1:AL3"/>
    <mergeCell ref="H29:AK30"/>
    <mergeCell ref="J90:Z90"/>
    <mergeCell ref="J91:Z91"/>
    <mergeCell ref="T41:AK41"/>
    <mergeCell ref="T42:AK42"/>
    <mergeCell ref="T43:AK43"/>
    <mergeCell ref="T44:AK44"/>
    <mergeCell ref="B8:AK8"/>
    <mergeCell ref="A33:AK33"/>
    <mergeCell ref="A23:AK23"/>
    <mergeCell ref="A7:AK7"/>
    <mergeCell ref="S5:Z5"/>
    <mergeCell ref="AA5:AL5"/>
    <mergeCell ref="D72:H72"/>
    <mergeCell ref="I72:M72"/>
    <mergeCell ref="D73:H73"/>
    <mergeCell ref="I73:M73"/>
    <mergeCell ref="D74:H74"/>
    <mergeCell ref="W71:AE71"/>
    <mergeCell ref="W72:AE72"/>
    <mergeCell ref="W73:AE73"/>
    <mergeCell ref="W74:AE74"/>
    <mergeCell ref="W75:AE75"/>
    <mergeCell ref="W78:AE78"/>
    <mergeCell ref="W79:AE79"/>
    <mergeCell ref="N71:V71"/>
    <mergeCell ref="N72:V72"/>
    <mergeCell ref="N73:V73"/>
    <mergeCell ref="N74:V74"/>
    <mergeCell ref="N75:V75"/>
    <mergeCell ref="N76:V76"/>
    <mergeCell ref="N77:V77"/>
    <mergeCell ref="N78:V78"/>
    <mergeCell ref="N79:V79"/>
  </mergeCells>
  <phoneticPr fontId="2"/>
  <conditionalFormatting sqref="T41">
    <cfRule type="expression" dxfId="4" priority="16">
      <formula>$AT$37=TRUE</formula>
    </cfRule>
  </conditionalFormatting>
  <conditionalFormatting sqref="T42:T44">
    <cfRule type="expression" dxfId="3" priority="8">
      <formula>$AT$37=TRUE</formula>
    </cfRule>
  </conditionalFormatting>
  <conditionalFormatting sqref="T45 T51">
    <cfRule type="expression" dxfId="2" priority="7">
      <formula>$AT$37=TRUE</formula>
    </cfRule>
  </conditionalFormatting>
  <conditionalFormatting sqref="T49:T50">
    <cfRule type="expression" dxfId="1" priority="6">
      <formula>$AT$37=TRUE</formula>
    </cfRule>
  </conditionalFormatting>
  <conditionalFormatting sqref="T48">
    <cfRule type="expression" dxfId="0" priority="1">
      <formula>$AT$37=TRUE</formula>
    </cfRule>
  </conditionalFormatting>
  <dataValidations count="2">
    <dataValidation type="list" allowBlank="1" showInputMessage="1" showErrorMessage="1" sqref="T48:AK48 T41:AK41" xr:uid="{F8737204-229E-4801-87C9-4BBB0BA74A81}">
      <formula1>$AU$36:$AU$40</formula1>
    </dataValidation>
    <dataValidation type="list" allowBlank="1" showInputMessage="1" showErrorMessage="1" sqref="AF72:AK81" xr:uid="{9FBE8D91-5808-4DDB-8BD8-72FB13350536}">
      <formula1>"Trader, Administrator"</formula1>
    </dataValidation>
  </dataValidations>
  <hyperlinks>
    <hyperlink ref="I31" r:id="rId1" xr:uid="{B509C653-5A91-4D88-8665-2DC6BE03E3F3}"/>
    <hyperlink ref="J90" r:id="rId2" xr:uid="{91F37BCE-9DED-4D77-9064-D6F2CD8C45D8}"/>
    <hyperlink ref="F62" r:id="rId3" xr:uid="{7F83FA70-CC8F-45A5-AE0C-DEB322ED9877}"/>
  </hyperlinks>
  <pageMargins left="0.39370078740157483" right="0.39370078740157483" top="0.86614173228346458" bottom="0.74803149606299213" header="0.31496062992125984" footer="0.31496062992125984"/>
  <pageSetup paperSize="9" orientation="portrait" r:id="rId4"/>
  <headerFooter>
    <oddHeader>&amp;L&amp;G</oddHeader>
    <oddFooter>&amp;C&amp;G</oddFooter>
  </headerFooter>
  <rowBreaks count="1" manualBreakCount="1">
    <brk id="52" max="37" man="1"/>
  </rowBreaks>
  <customProperties>
    <customPr name="layoutContexts" r:id="rId5"/>
  </customProperties>
  <drawing r:id="rId6"/>
  <legacyDrawing r:id="rId7"/>
  <legacyDrawingHF r:id="rId8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9" name="Check Box 3">
              <controlPr defaultSize="0" autoFill="0" autoLine="0" autoPict="0">
                <anchor moveWithCells="1">
                  <from>
                    <xdr:col>2</xdr:col>
                    <xdr:colOff>76200</xdr:colOff>
                    <xdr:row>25</xdr:row>
                    <xdr:rowOff>0</xdr:rowOff>
                  </from>
                  <to>
                    <xdr:col>4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2</xdr:col>
                    <xdr:colOff>76200</xdr:colOff>
                    <xdr:row>58</xdr:row>
                    <xdr:rowOff>76200</xdr:rowOff>
                  </from>
                  <to>
                    <xdr:col>4</xdr:col>
                    <xdr:colOff>0</xdr:colOff>
                    <xdr:row>60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2</xdr:col>
                    <xdr:colOff>76200</xdr:colOff>
                    <xdr:row>64</xdr:row>
                    <xdr:rowOff>133350</xdr:rowOff>
                  </from>
                  <to>
                    <xdr:col>4</xdr:col>
                    <xdr:colOff>0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Option Button 19">
              <controlPr defaultSize="0" autoFill="0" autoLine="0" autoPict="0">
                <anchor moveWithCells="1">
                  <from>
                    <xdr:col>2</xdr:col>
                    <xdr:colOff>76200</xdr:colOff>
                    <xdr:row>36</xdr:row>
                    <xdr:rowOff>9525</xdr:rowOff>
                  </from>
                  <to>
                    <xdr:col>3</xdr:col>
                    <xdr:colOff>161925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3" name="Option Button 21">
              <controlPr defaultSize="0" autoFill="0" autoLine="0" autoPict="0">
                <anchor moveWithCells="1">
                  <from>
                    <xdr:col>2</xdr:col>
                    <xdr:colOff>76200</xdr:colOff>
                    <xdr:row>37</xdr:row>
                    <xdr:rowOff>85725</xdr:rowOff>
                  </from>
                  <to>
                    <xdr:col>3</xdr:col>
                    <xdr:colOff>161925</xdr:colOff>
                    <xdr:row>38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FC4D1-84DC-4DF4-91EC-ED96D5A333E5}">
  <sheetPr codeName="Sheet3"/>
  <dimension ref="A1:E142"/>
  <sheetViews>
    <sheetView topLeftCell="C1" workbookViewId="0">
      <selection activeCell="E2" sqref="E2"/>
    </sheetView>
  </sheetViews>
  <sheetFormatPr defaultRowHeight="13.5" x14ac:dyDescent="0.15"/>
  <cols>
    <col min="1" max="1" width="10.375" style="111" customWidth="1"/>
    <col min="2" max="2" width="45.125" style="111" customWidth="1"/>
    <col min="3" max="3" width="48.75" style="111" customWidth="1"/>
    <col min="4" max="16384" width="9" style="112"/>
  </cols>
  <sheetData>
    <row r="1" spans="1:5" x14ac:dyDescent="0.15">
      <c r="A1" s="111" t="s">
        <v>114</v>
      </c>
      <c r="B1" s="111" t="s">
        <v>115</v>
      </c>
      <c r="C1" s="111" t="s">
        <v>116</v>
      </c>
    </row>
    <row r="2" spans="1:5" x14ac:dyDescent="0.15">
      <c r="A2" s="113">
        <v>17067</v>
      </c>
      <c r="B2" s="111" t="s">
        <v>117</v>
      </c>
      <c r="C2" s="111" t="s">
        <v>117</v>
      </c>
      <c r="D2" s="112">
        <v>1</v>
      </c>
      <c r="E2" s="112" t="str">
        <f>IF(OR('MT-31'!AF72="Member",'MT-31'!AF72="Trader"),"取引担当者",IF('MT-31'!AF72="Administrator","統括者",""))</f>
        <v/>
      </c>
    </row>
    <row r="3" spans="1:5" x14ac:dyDescent="0.15">
      <c r="A3" s="113">
        <v>17039</v>
      </c>
      <c r="B3" s="111" t="s">
        <v>118</v>
      </c>
      <c r="C3" s="111" t="s">
        <v>118</v>
      </c>
      <c r="D3" s="112">
        <v>2</v>
      </c>
      <c r="E3" s="112" t="str">
        <f>IF(OR('MT-31'!AF73="Member",'MT-31'!AF73="Trader"),"取引担当者",IF('MT-31'!AF73="Administrator","統括者",""))</f>
        <v/>
      </c>
    </row>
    <row r="4" spans="1:5" x14ac:dyDescent="0.15">
      <c r="A4" s="113">
        <v>17061</v>
      </c>
      <c r="B4" s="111" t="s">
        <v>119</v>
      </c>
      <c r="C4" s="111" t="s">
        <v>119</v>
      </c>
      <c r="D4" s="112">
        <v>3</v>
      </c>
      <c r="E4" s="112" t="str">
        <f>IF(OR('MT-31'!AF74="Member",'MT-31'!AF74="Trader"),"取引担当者",IF('MT-31'!AF74="Administrator","統括者",""))</f>
        <v/>
      </c>
    </row>
    <row r="5" spans="1:5" x14ac:dyDescent="0.15">
      <c r="A5" s="113">
        <v>17028</v>
      </c>
      <c r="B5" s="111" t="s">
        <v>120</v>
      </c>
      <c r="C5" s="111" t="s">
        <v>120</v>
      </c>
      <c r="D5" s="112">
        <v>4</v>
      </c>
      <c r="E5" s="112" t="str">
        <f>IF(OR('MT-31'!AF75="Member",'MT-31'!AF75="Trader"),"取引担当者",IF('MT-31'!AF75="Administrator","統括者",""))</f>
        <v/>
      </c>
    </row>
    <row r="6" spans="1:5" x14ac:dyDescent="0.15">
      <c r="A6" s="113">
        <v>17045</v>
      </c>
      <c r="B6" s="111" t="s">
        <v>121</v>
      </c>
      <c r="C6" s="111" t="s">
        <v>121</v>
      </c>
      <c r="D6" s="112">
        <v>5</v>
      </c>
      <c r="E6" s="112" t="str">
        <f>IF(OR('MT-31'!AF76="Member",'MT-31'!AF76="Trader"),"取引担当者",IF('MT-31'!AF76="Administrator","統括者",""))</f>
        <v/>
      </c>
    </row>
    <row r="7" spans="1:5" x14ac:dyDescent="0.15">
      <c r="A7" s="113">
        <v>17034</v>
      </c>
      <c r="B7" s="111" t="s">
        <v>122</v>
      </c>
      <c r="C7" s="111" t="s">
        <v>122</v>
      </c>
      <c r="D7" s="112">
        <v>6</v>
      </c>
      <c r="E7" s="112" t="str">
        <f>IF(OR('MT-31'!AF77="Member",'MT-31'!AF77="Trader"),"取引担当者",IF('MT-31'!AF77="Administrator","統括者",""))</f>
        <v/>
      </c>
    </row>
    <row r="8" spans="1:5" x14ac:dyDescent="0.15">
      <c r="A8" s="113">
        <v>17011</v>
      </c>
      <c r="B8" s="111" t="s">
        <v>123</v>
      </c>
      <c r="C8" s="111" t="s">
        <v>123</v>
      </c>
      <c r="D8" s="112">
        <v>7</v>
      </c>
      <c r="E8" s="112" t="str">
        <f>IF(OR('MT-31'!AF78="Member",'MT-31'!AF78="Trader"),"取引担当者",IF('MT-31'!AF78="Administrator","統括者",""))</f>
        <v/>
      </c>
    </row>
    <row r="9" spans="1:5" x14ac:dyDescent="0.15">
      <c r="A9" s="113">
        <v>13005</v>
      </c>
      <c r="B9" s="111" t="s">
        <v>124</v>
      </c>
      <c r="C9" s="111" t="s">
        <v>124</v>
      </c>
      <c r="D9" s="112">
        <v>8</v>
      </c>
      <c r="E9" s="112" t="str">
        <f>IF(OR('MT-31'!AF79="Member",'MT-31'!AF79="Trader"),"取引担当者",IF('MT-31'!AF79="Administrator","統括者",""))</f>
        <v/>
      </c>
    </row>
    <row r="10" spans="1:5" x14ac:dyDescent="0.15">
      <c r="A10" s="113">
        <v>17037</v>
      </c>
      <c r="B10" s="111" t="s">
        <v>125</v>
      </c>
      <c r="C10" s="111" t="s">
        <v>125</v>
      </c>
      <c r="D10" s="112">
        <v>9</v>
      </c>
      <c r="E10" s="112" t="str">
        <f>IF(OR('MT-31'!AF80="Member",'MT-31'!AF80="Trader"),"取引担当者",IF('MT-31'!AF80="Administrator","統括者",""))</f>
        <v/>
      </c>
    </row>
    <row r="11" spans="1:5" x14ac:dyDescent="0.15">
      <c r="A11" s="113">
        <v>17010</v>
      </c>
      <c r="B11" s="111" t="s">
        <v>126</v>
      </c>
      <c r="C11" s="111" t="s">
        <v>126</v>
      </c>
      <c r="D11" s="112">
        <v>10</v>
      </c>
      <c r="E11" s="112" t="str">
        <f>IF(OR('MT-31'!AF81="Member",'MT-31'!AF81="Trader"),"取引担当者",IF('MT-31'!AF81="Administrator","統括者",""))</f>
        <v/>
      </c>
    </row>
    <row r="12" spans="1:5" x14ac:dyDescent="0.15">
      <c r="A12" s="113">
        <v>17056</v>
      </c>
      <c r="B12" s="111" t="s">
        <v>127</v>
      </c>
      <c r="C12" s="111" t="s">
        <v>127</v>
      </c>
    </row>
    <row r="13" spans="1:5" x14ac:dyDescent="0.15">
      <c r="A13" s="113">
        <v>17025</v>
      </c>
      <c r="B13" s="111" t="s">
        <v>128</v>
      </c>
      <c r="C13" s="111" t="s">
        <v>128</v>
      </c>
    </row>
    <row r="14" spans="1:5" x14ac:dyDescent="0.15">
      <c r="A14" s="113">
        <v>17051</v>
      </c>
      <c r="B14" s="111" t="s">
        <v>129</v>
      </c>
      <c r="C14" s="111" t="s">
        <v>129</v>
      </c>
    </row>
    <row r="15" spans="1:5" x14ac:dyDescent="0.15">
      <c r="A15" s="113">
        <v>17062</v>
      </c>
      <c r="B15" s="111" t="s">
        <v>130</v>
      </c>
      <c r="C15" s="111" t="s">
        <v>130</v>
      </c>
    </row>
    <row r="16" spans="1:5" x14ac:dyDescent="0.15">
      <c r="A16" s="113">
        <v>17012</v>
      </c>
      <c r="B16" s="111" t="s">
        <v>131</v>
      </c>
      <c r="C16" s="111" t="s">
        <v>131</v>
      </c>
    </row>
    <row r="17" spans="1:3" x14ac:dyDescent="0.15">
      <c r="A17" s="113">
        <v>17060</v>
      </c>
      <c r="B17" s="111" t="s">
        <v>132</v>
      </c>
      <c r="C17" s="111" t="s">
        <v>132</v>
      </c>
    </row>
    <row r="18" spans="1:3" x14ac:dyDescent="0.15">
      <c r="A18" s="113">
        <v>17004</v>
      </c>
      <c r="B18" s="111" t="s">
        <v>133</v>
      </c>
      <c r="C18" s="111" t="s">
        <v>133</v>
      </c>
    </row>
    <row r="19" spans="1:3" x14ac:dyDescent="0.15">
      <c r="A19" s="113">
        <v>17017</v>
      </c>
      <c r="B19" s="111" t="s">
        <v>134</v>
      </c>
      <c r="C19" s="111" t="s">
        <v>134</v>
      </c>
    </row>
    <row r="20" spans="1:3" x14ac:dyDescent="0.15">
      <c r="A20" s="113">
        <v>17019</v>
      </c>
      <c r="B20" s="111" t="s">
        <v>135</v>
      </c>
      <c r="C20" s="111" t="s">
        <v>135</v>
      </c>
    </row>
    <row r="21" spans="1:3" x14ac:dyDescent="0.15">
      <c r="A21" s="113">
        <v>17015</v>
      </c>
      <c r="B21" s="111" t="s">
        <v>136</v>
      </c>
      <c r="C21" s="111" t="s">
        <v>136</v>
      </c>
    </row>
    <row r="22" spans="1:3" x14ac:dyDescent="0.15">
      <c r="A22" s="113">
        <v>17063</v>
      </c>
      <c r="B22" s="111" t="s">
        <v>137</v>
      </c>
      <c r="C22" s="111" t="s">
        <v>137</v>
      </c>
    </row>
    <row r="23" spans="1:3" x14ac:dyDescent="0.15">
      <c r="A23" s="113">
        <v>17029</v>
      </c>
      <c r="B23" s="111" t="s">
        <v>138</v>
      </c>
      <c r="C23" s="111" t="s">
        <v>138</v>
      </c>
    </row>
    <row r="24" spans="1:3" x14ac:dyDescent="0.15">
      <c r="A24" s="113">
        <v>17008</v>
      </c>
      <c r="B24" s="111" t="s">
        <v>139</v>
      </c>
      <c r="C24" s="111" t="s">
        <v>139</v>
      </c>
    </row>
    <row r="25" spans="1:3" x14ac:dyDescent="0.15">
      <c r="A25" s="113">
        <v>17058</v>
      </c>
      <c r="B25" s="111" t="s">
        <v>140</v>
      </c>
      <c r="C25" s="111" t="s">
        <v>140</v>
      </c>
    </row>
    <row r="26" spans="1:3" x14ac:dyDescent="0.15">
      <c r="A26" s="113">
        <v>17024</v>
      </c>
      <c r="B26" s="111" t="s">
        <v>141</v>
      </c>
      <c r="C26" s="111" t="s">
        <v>141</v>
      </c>
    </row>
    <row r="27" spans="1:3" x14ac:dyDescent="0.15">
      <c r="A27" s="113">
        <v>17046</v>
      </c>
      <c r="B27" s="111" t="s">
        <v>142</v>
      </c>
      <c r="C27" s="111" t="s">
        <v>142</v>
      </c>
    </row>
    <row r="28" spans="1:3" x14ac:dyDescent="0.15">
      <c r="A28" s="113">
        <v>17057</v>
      </c>
      <c r="B28" s="111" t="s">
        <v>143</v>
      </c>
      <c r="C28" s="111" t="s">
        <v>143</v>
      </c>
    </row>
    <row r="29" spans="1:3" x14ac:dyDescent="0.15">
      <c r="A29" s="113">
        <v>17066</v>
      </c>
      <c r="B29" s="111" t="s">
        <v>144</v>
      </c>
      <c r="C29" s="111" t="s">
        <v>144</v>
      </c>
    </row>
    <row r="30" spans="1:3" x14ac:dyDescent="0.15">
      <c r="A30" s="113">
        <v>17033</v>
      </c>
      <c r="B30" s="111" t="s">
        <v>145</v>
      </c>
      <c r="C30" s="111" t="s">
        <v>145</v>
      </c>
    </row>
    <row r="31" spans="1:3" x14ac:dyDescent="0.15">
      <c r="A31" s="113">
        <v>17005</v>
      </c>
      <c r="B31" s="111" t="s">
        <v>146</v>
      </c>
      <c r="C31" s="111" t="s">
        <v>146</v>
      </c>
    </row>
    <row r="32" spans="1:3" x14ac:dyDescent="0.15">
      <c r="A32" s="113">
        <v>17027</v>
      </c>
      <c r="B32" s="111" t="s">
        <v>147</v>
      </c>
      <c r="C32" s="111" t="s">
        <v>147</v>
      </c>
    </row>
    <row r="33" spans="1:3" x14ac:dyDescent="0.15">
      <c r="A33" s="113">
        <v>17055</v>
      </c>
      <c r="B33" s="111" t="s">
        <v>148</v>
      </c>
      <c r="C33" s="111" t="s">
        <v>148</v>
      </c>
    </row>
    <row r="34" spans="1:3" x14ac:dyDescent="0.15">
      <c r="A34" s="113">
        <v>17030</v>
      </c>
      <c r="B34" s="111" t="s">
        <v>149</v>
      </c>
      <c r="C34" s="111" t="s">
        <v>149</v>
      </c>
    </row>
    <row r="35" spans="1:3" x14ac:dyDescent="0.15">
      <c r="A35" s="113">
        <v>17044</v>
      </c>
      <c r="B35" s="111" t="s">
        <v>150</v>
      </c>
      <c r="C35" s="111" t="s">
        <v>150</v>
      </c>
    </row>
    <row r="36" spans="1:3" x14ac:dyDescent="0.15">
      <c r="A36" s="113">
        <v>17035</v>
      </c>
      <c r="B36" s="111" t="s">
        <v>151</v>
      </c>
      <c r="C36" s="111" t="s">
        <v>151</v>
      </c>
    </row>
    <row r="37" spans="1:3" x14ac:dyDescent="0.15">
      <c r="A37" s="113">
        <v>17038</v>
      </c>
      <c r="B37" s="111" t="s">
        <v>152</v>
      </c>
      <c r="C37" s="111" t="s">
        <v>152</v>
      </c>
    </row>
    <row r="38" spans="1:3" x14ac:dyDescent="0.15">
      <c r="A38" s="113">
        <v>17047</v>
      </c>
      <c r="B38" s="111" t="s">
        <v>153</v>
      </c>
      <c r="C38" s="111" t="s">
        <v>153</v>
      </c>
    </row>
    <row r="39" spans="1:3" x14ac:dyDescent="0.15">
      <c r="A39" s="113">
        <v>17054</v>
      </c>
      <c r="B39" s="111" t="s">
        <v>154</v>
      </c>
      <c r="C39" s="111" t="s">
        <v>154</v>
      </c>
    </row>
    <row r="40" spans="1:3" x14ac:dyDescent="0.15">
      <c r="A40" s="113">
        <v>17070</v>
      </c>
      <c r="B40" s="111" t="s">
        <v>155</v>
      </c>
      <c r="C40" s="111" t="s">
        <v>155</v>
      </c>
    </row>
    <row r="41" spans="1:3" x14ac:dyDescent="0.15">
      <c r="A41" s="113">
        <v>17053</v>
      </c>
      <c r="B41" s="111" t="s">
        <v>156</v>
      </c>
      <c r="C41" s="111" t="s">
        <v>156</v>
      </c>
    </row>
    <row r="42" spans="1:3" x14ac:dyDescent="0.15">
      <c r="A42" s="113">
        <v>17016</v>
      </c>
      <c r="B42" s="111" t="s">
        <v>157</v>
      </c>
      <c r="C42" s="111" t="s">
        <v>157</v>
      </c>
    </row>
    <row r="43" spans="1:3" x14ac:dyDescent="0.15">
      <c r="A43" s="113">
        <v>17048</v>
      </c>
      <c r="B43" s="111" t="s">
        <v>158</v>
      </c>
      <c r="C43" s="111" t="s">
        <v>158</v>
      </c>
    </row>
    <row r="44" spans="1:3" x14ac:dyDescent="0.15">
      <c r="A44" s="113">
        <v>17052</v>
      </c>
      <c r="B44" s="111" t="s">
        <v>159</v>
      </c>
      <c r="C44" s="111" t="s">
        <v>159</v>
      </c>
    </row>
    <row r="45" spans="1:3" x14ac:dyDescent="0.15">
      <c r="A45" s="113">
        <v>17013</v>
      </c>
      <c r="B45" s="111" t="s">
        <v>160</v>
      </c>
      <c r="C45" s="111" t="s">
        <v>160</v>
      </c>
    </row>
    <row r="46" spans="1:3" x14ac:dyDescent="0.15">
      <c r="A46" s="113">
        <v>17001</v>
      </c>
      <c r="B46" s="111" t="s">
        <v>161</v>
      </c>
      <c r="C46" s="111" t="s">
        <v>161</v>
      </c>
    </row>
    <row r="47" spans="1:3" x14ac:dyDescent="0.15">
      <c r="A47" s="113">
        <v>17068</v>
      </c>
      <c r="B47" s="111" t="s">
        <v>162</v>
      </c>
      <c r="C47" s="111" t="s">
        <v>162</v>
      </c>
    </row>
    <row r="48" spans="1:3" x14ac:dyDescent="0.15">
      <c r="A48" s="113">
        <v>17023</v>
      </c>
      <c r="B48" s="111" t="s">
        <v>163</v>
      </c>
      <c r="C48" s="111" t="s">
        <v>163</v>
      </c>
    </row>
    <row r="49" spans="1:3" x14ac:dyDescent="0.15">
      <c r="A49" s="113">
        <v>17064</v>
      </c>
      <c r="B49" s="111" t="s">
        <v>164</v>
      </c>
      <c r="C49" s="111" t="s">
        <v>164</v>
      </c>
    </row>
    <row r="50" spans="1:3" x14ac:dyDescent="0.15">
      <c r="A50" s="113">
        <v>17002</v>
      </c>
      <c r="B50" s="111" t="s">
        <v>165</v>
      </c>
      <c r="C50" s="111" t="s">
        <v>165</v>
      </c>
    </row>
    <row r="51" spans="1:3" x14ac:dyDescent="0.15">
      <c r="A51" s="113">
        <v>17006</v>
      </c>
      <c r="B51" s="111" t="s">
        <v>166</v>
      </c>
      <c r="C51" s="111" t="s">
        <v>166</v>
      </c>
    </row>
    <row r="52" spans="1:3" x14ac:dyDescent="0.15">
      <c r="A52" s="113">
        <v>17018</v>
      </c>
      <c r="B52" s="111" t="s">
        <v>167</v>
      </c>
      <c r="C52" s="111" t="s">
        <v>167</v>
      </c>
    </row>
    <row r="53" spans="1:3" x14ac:dyDescent="0.15">
      <c r="A53" s="113">
        <v>17009</v>
      </c>
      <c r="B53" s="111" t="s">
        <v>168</v>
      </c>
      <c r="C53" s="111" t="s">
        <v>168</v>
      </c>
    </row>
    <row r="54" spans="1:3" x14ac:dyDescent="0.15">
      <c r="A54" s="113">
        <v>17007</v>
      </c>
      <c r="B54" s="111" t="s">
        <v>169</v>
      </c>
      <c r="C54" s="111" t="s">
        <v>170</v>
      </c>
    </row>
    <row r="55" spans="1:3" x14ac:dyDescent="0.15">
      <c r="A55" s="111">
        <v>11004</v>
      </c>
      <c r="B55" s="111" t="s">
        <v>171</v>
      </c>
      <c r="C55" s="111" t="s">
        <v>172</v>
      </c>
    </row>
    <row r="56" spans="1:3" x14ac:dyDescent="0.15">
      <c r="A56" s="111">
        <v>11016</v>
      </c>
      <c r="B56" s="111" t="s">
        <v>173</v>
      </c>
      <c r="C56" s="111" t="s">
        <v>174</v>
      </c>
    </row>
    <row r="57" spans="1:3" x14ac:dyDescent="0.15">
      <c r="A57" s="111">
        <v>11044</v>
      </c>
      <c r="B57" s="111" t="s">
        <v>175</v>
      </c>
      <c r="C57" s="111" t="s">
        <v>176</v>
      </c>
    </row>
    <row r="58" spans="1:3" x14ac:dyDescent="0.15">
      <c r="A58" s="111">
        <v>11056</v>
      </c>
      <c r="B58" s="111" t="s">
        <v>177</v>
      </c>
      <c r="C58" s="111" t="s">
        <v>178</v>
      </c>
    </row>
    <row r="59" spans="1:3" x14ac:dyDescent="0.15">
      <c r="A59" s="111">
        <v>11060</v>
      </c>
      <c r="B59" s="111" t="s">
        <v>179</v>
      </c>
      <c r="C59" s="111" t="s">
        <v>180</v>
      </c>
    </row>
    <row r="60" spans="1:3" x14ac:dyDescent="0.15">
      <c r="A60" s="111">
        <v>11128</v>
      </c>
      <c r="B60" s="111" t="s">
        <v>181</v>
      </c>
      <c r="C60" s="111" t="s">
        <v>182</v>
      </c>
    </row>
    <row r="61" spans="1:3" x14ac:dyDescent="0.15">
      <c r="A61" s="111">
        <v>11152</v>
      </c>
      <c r="B61" s="111" t="s">
        <v>183</v>
      </c>
      <c r="C61" s="111" t="s">
        <v>184</v>
      </c>
    </row>
    <row r="62" spans="1:3" x14ac:dyDescent="0.15">
      <c r="A62" s="111">
        <v>11168</v>
      </c>
      <c r="B62" s="111" t="s">
        <v>185</v>
      </c>
      <c r="C62" s="111" t="s">
        <v>186</v>
      </c>
    </row>
    <row r="63" spans="1:3" x14ac:dyDescent="0.15">
      <c r="A63" s="111">
        <v>11216</v>
      </c>
      <c r="B63" s="111" t="s">
        <v>187</v>
      </c>
      <c r="C63" s="111" t="s">
        <v>188</v>
      </c>
    </row>
    <row r="64" spans="1:3" x14ac:dyDescent="0.15">
      <c r="A64" s="111">
        <v>11256</v>
      </c>
      <c r="B64" s="111" t="s">
        <v>189</v>
      </c>
      <c r="C64" s="111" t="s">
        <v>190</v>
      </c>
    </row>
    <row r="65" spans="1:3" x14ac:dyDescent="0.15">
      <c r="A65" s="111">
        <v>11264</v>
      </c>
      <c r="B65" s="111" t="s">
        <v>191</v>
      </c>
      <c r="C65" s="111" t="s">
        <v>192</v>
      </c>
    </row>
    <row r="66" spans="1:3" x14ac:dyDescent="0.15">
      <c r="A66" s="111">
        <v>11272</v>
      </c>
      <c r="B66" s="111" t="s">
        <v>193</v>
      </c>
      <c r="C66" s="111" t="s">
        <v>194</v>
      </c>
    </row>
    <row r="67" spans="1:3" x14ac:dyDescent="0.15">
      <c r="A67" s="111">
        <v>11280</v>
      </c>
      <c r="B67" s="111" t="s">
        <v>195</v>
      </c>
      <c r="C67" s="111" t="s">
        <v>196</v>
      </c>
    </row>
    <row r="68" spans="1:3" x14ac:dyDescent="0.15">
      <c r="A68" s="111">
        <v>11296</v>
      </c>
      <c r="B68" s="111" t="s">
        <v>197</v>
      </c>
      <c r="C68" s="111" t="s">
        <v>198</v>
      </c>
    </row>
    <row r="69" spans="1:3" x14ac:dyDescent="0.15">
      <c r="A69" s="111">
        <v>11424</v>
      </c>
      <c r="B69" s="111" t="s">
        <v>199</v>
      </c>
      <c r="C69" s="111" t="s">
        <v>200</v>
      </c>
    </row>
    <row r="70" spans="1:3" x14ac:dyDescent="0.15">
      <c r="A70" s="111">
        <v>11448</v>
      </c>
      <c r="B70" s="111" t="s">
        <v>201</v>
      </c>
      <c r="C70" s="111" t="s">
        <v>202</v>
      </c>
    </row>
    <row r="71" spans="1:3" x14ac:dyDescent="0.15">
      <c r="A71" s="111">
        <v>11456</v>
      </c>
      <c r="B71" s="111" t="s">
        <v>203</v>
      </c>
      <c r="C71" s="111" t="s">
        <v>204</v>
      </c>
    </row>
    <row r="72" spans="1:3" x14ac:dyDescent="0.15">
      <c r="A72" s="111">
        <v>11464</v>
      </c>
      <c r="B72" s="111" t="s">
        <v>205</v>
      </c>
      <c r="C72" s="111" t="s">
        <v>206</v>
      </c>
    </row>
    <row r="73" spans="1:3" x14ac:dyDescent="0.15">
      <c r="A73" s="111">
        <v>11484</v>
      </c>
      <c r="B73" s="111" t="s">
        <v>207</v>
      </c>
      <c r="C73" s="111" t="s">
        <v>208</v>
      </c>
    </row>
    <row r="74" spans="1:3" x14ac:dyDescent="0.15">
      <c r="A74" s="111">
        <v>11488</v>
      </c>
      <c r="B74" s="111" t="s">
        <v>209</v>
      </c>
      <c r="C74" s="111" t="s">
        <v>210</v>
      </c>
    </row>
    <row r="75" spans="1:3" x14ac:dyDescent="0.15">
      <c r="A75" s="111">
        <v>11512</v>
      </c>
      <c r="B75" s="111" t="s">
        <v>211</v>
      </c>
      <c r="C75" s="111" t="s">
        <v>212</v>
      </c>
    </row>
    <row r="76" spans="1:3" x14ac:dyDescent="0.15">
      <c r="A76" s="111">
        <v>11520</v>
      </c>
      <c r="B76" s="111" t="s">
        <v>213</v>
      </c>
      <c r="C76" s="111" t="s">
        <v>46</v>
      </c>
    </row>
    <row r="77" spans="1:3" x14ac:dyDescent="0.15">
      <c r="A77" s="111">
        <v>11544</v>
      </c>
      <c r="B77" s="111" t="s">
        <v>214</v>
      </c>
      <c r="C77" s="111" t="s">
        <v>215</v>
      </c>
    </row>
    <row r="78" spans="1:3" x14ac:dyDescent="0.15">
      <c r="A78" s="111">
        <v>11560</v>
      </c>
      <c r="B78" s="111" t="s">
        <v>216</v>
      </c>
      <c r="C78" s="111" t="s">
        <v>217</v>
      </c>
    </row>
    <row r="79" spans="1:3" x14ac:dyDescent="0.15">
      <c r="A79" s="111">
        <v>11616</v>
      </c>
      <c r="B79" s="111" t="s">
        <v>218</v>
      </c>
      <c r="C79" s="111" t="s">
        <v>219</v>
      </c>
    </row>
    <row r="80" spans="1:3" x14ac:dyDescent="0.15">
      <c r="A80" s="111">
        <v>11635</v>
      </c>
      <c r="B80" s="111" t="s">
        <v>220</v>
      </c>
      <c r="C80" s="111" t="s">
        <v>221</v>
      </c>
    </row>
    <row r="81" spans="1:3" x14ac:dyDescent="0.15">
      <c r="A81" s="111">
        <v>11638</v>
      </c>
      <c r="B81" s="111" t="s">
        <v>222</v>
      </c>
      <c r="C81" s="111" t="s">
        <v>223</v>
      </c>
    </row>
    <row r="82" spans="1:3" x14ac:dyDescent="0.15">
      <c r="A82" s="111">
        <v>11646</v>
      </c>
      <c r="B82" s="111" t="s">
        <v>224</v>
      </c>
      <c r="C82" s="111" t="s">
        <v>225</v>
      </c>
    </row>
    <row r="83" spans="1:3" x14ac:dyDescent="0.15">
      <c r="A83" s="111">
        <v>11690</v>
      </c>
      <c r="B83" s="111" t="s">
        <v>226</v>
      </c>
      <c r="C83" s="111" t="s">
        <v>227</v>
      </c>
    </row>
    <row r="84" spans="1:3" x14ac:dyDescent="0.15">
      <c r="A84" s="111">
        <v>11696</v>
      </c>
      <c r="B84" s="111" t="s">
        <v>228</v>
      </c>
      <c r="C84" s="111" t="s">
        <v>45</v>
      </c>
    </row>
    <row r="85" spans="1:3" x14ac:dyDescent="0.15">
      <c r="A85" s="111">
        <v>11714</v>
      </c>
      <c r="B85" s="111" t="s">
        <v>229</v>
      </c>
      <c r="C85" s="111" t="s">
        <v>230</v>
      </c>
    </row>
    <row r="86" spans="1:3" x14ac:dyDescent="0.15">
      <c r="A86" s="111">
        <v>11717</v>
      </c>
      <c r="B86" s="111" t="s">
        <v>231</v>
      </c>
      <c r="C86" s="111" t="s">
        <v>232</v>
      </c>
    </row>
    <row r="87" spans="1:3" x14ac:dyDescent="0.15">
      <c r="A87" s="111">
        <v>11727</v>
      </c>
      <c r="B87" s="111" t="s">
        <v>233</v>
      </c>
      <c r="C87" s="111" t="s">
        <v>234</v>
      </c>
    </row>
    <row r="88" spans="1:3" x14ac:dyDescent="0.15">
      <c r="A88" s="111">
        <v>11736</v>
      </c>
      <c r="B88" s="111" t="s">
        <v>235</v>
      </c>
      <c r="C88" s="111" t="s">
        <v>236</v>
      </c>
    </row>
    <row r="89" spans="1:3" x14ac:dyDescent="0.15">
      <c r="A89" s="111">
        <v>11745</v>
      </c>
      <c r="B89" s="111" t="s">
        <v>237</v>
      </c>
      <c r="C89" s="111" t="s">
        <v>238</v>
      </c>
    </row>
    <row r="90" spans="1:3" x14ac:dyDescent="0.15">
      <c r="A90" s="111">
        <v>11746</v>
      </c>
      <c r="B90" s="111" t="s">
        <v>239</v>
      </c>
      <c r="C90" s="111" t="s">
        <v>240</v>
      </c>
    </row>
    <row r="91" spans="1:3" x14ac:dyDescent="0.15">
      <c r="A91" s="111">
        <v>11784</v>
      </c>
      <c r="B91" s="111" t="s">
        <v>241</v>
      </c>
      <c r="C91" s="111" t="s">
        <v>242</v>
      </c>
    </row>
    <row r="92" spans="1:3" x14ac:dyDescent="0.15">
      <c r="A92" s="111">
        <v>11788</v>
      </c>
      <c r="B92" s="111" t="s">
        <v>243</v>
      </c>
      <c r="C92" s="111" t="s">
        <v>244</v>
      </c>
    </row>
    <row r="93" spans="1:3" x14ac:dyDescent="0.15">
      <c r="A93" s="111">
        <v>11792</v>
      </c>
      <c r="B93" s="111" t="s">
        <v>245</v>
      </c>
      <c r="C93" s="111" t="s">
        <v>246</v>
      </c>
    </row>
    <row r="94" spans="1:3" x14ac:dyDescent="0.15">
      <c r="A94" s="111">
        <v>11840</v>
      </c>
      <c r="B94" s="111" t="s">
        <v>247</v>
      </c>
      <c r="C94" s="111" t="s">
        <v>248</v>
      </c>
    </row>
    <row r="95" spans="1:3" x14ac:dyDescent="0.15">
      <c r="A95" s="111">
        <v>12000</v>
      </c>
      <c r="B95" s="111" t="s">
        <v>249</v>
      </c>
      <c r="C95" s="111" t="s">
        <v>250</v>
      </c>
    </row>
    <row r="96" spans="1:3" x14ac:dyDescent="0.15">
      <c r="A96" s="111">
        <v>12016</v>
      </c>
      <c r="B96" s="111" t="s">
        <v>251</v>
      </c>
      <c r="C96" s="111" t="s">
        <v>252</v>
      </c>
    </row>
    <row r="97" spans="1:3" x14ac:dyDescent="0.15">
      <c r="A97" s="111">
        <v>12024</v>
      </c>
      <c r="B97" s="111" t="s">
        <v>253</v>
      </c>
      <c r="C97" s="111" t="s">
        <v>254</v>
      </c>
    </row>
    <row r="98" spans="1:3" x14ac:dyDescent="0.15">
      <c r="A98" s="111">
        <v>12057</v>
      </c>
      <c r="B98" s="111" t="s">
        <v>255</v>
      </c>
      <c r="C98" s="111" t="s">
        <v>256</v>
      </c>
    </row>
    <row r="99" spans="1:3" x14ac:dyDescent="0.15">
      <c r="A99" s="111">
        <v>12072</v>
      </c>
      <c r="B99" s="111" t="s">
        <v>257</v>
      </c>
      <c r="C99" s="111" t="s">
        <v>258</v>
      </c>
    </row>
    <row r="100" spans="1:3" x14ac:dyDescent="0.15">
      <c r="A100" s="111">
        <v>12136</v>
      </c>
      <c r="B100" s="111" t="s">
        <v>259</v>
      </c>
      <c r="C100" s="111" t="s">
        <v>260</v>
      </c>
    </row>
    <row r="101" spans="1:3" x14ac:dyDescent="0.15">
      <c r="A101" s="111">
        <v>12176</v>
      </c>
      <c r="B101" s="111" t="s">
        <v>261</v>
      </c>
      <c r="C101" s="111" t="s">
        <v>262</v>
      </c>
    </row>
    <row r="102" spans="1:3" x14ac:dyDescent="0.15">
      <c r="A102" s="111">
        <v>12208</v>
      </c>
      <c r="B102" s="111" t="s">
        <v>263</v>
      </c>
      <c r="C102" s="111" t="s">
        <v>264</v>
      </c>
    </row>
    <row r="103" spans="1:3" x14ac:dyDescent="0.15">
      <c r="A103" s="111">
        <v>12216</v>
      </c>
      <c r="B103" s="111" t="s">
        <v>265</v>
      </c>
      <c r="C103" s="111" t="s">
        <v>266</v>
      </c>
    </row>
    <row r="104" spans="1:3" x14ac:dyDescent="0.15">
      <c r="A104" s="111">
        <v>12240</v>
      </c>
      <c r="B104" s="111" t="s">
        <v>267</v>
      </c>
      <c r="C104" s="111" t="s">
        <v>268</v>
      </c>
    </row>
    <row r="105" spans="1:3" x14ac:dyDescent="0.15">
      <c r="A105" s="111">
        <v>12248</v>
      </c>
      <c r="B105" s="111" t="s">
        <v>269</v>
      </c>
      <c r="C105" s="111" t="s">
        <v>270</v>
      </c>
    </row>
    <row r="106" spans="1:3" x14ac:dyDescent="0.15">
      <c r="A106" s="111">
        <v>12288</v>
      </c>
      <c r="B106" s="111" t="s">
        <v>271</v>
      </c>
      <c r="C106" s="111" t="s">
        <v>272</v>
      </c>
    </row>
    <row r="107" spans="1:3" x14ac:dyDescent="0.15">
      <c r="A107" s="111">
        <v>12296</v>
      </c>
      <c r="B107" s="111" t="s">
        <v>273</v>
      </c>
      <c r="C107" s="111" t="s">
        <v>274</v>
      </c>
    </row>
    <row r="108" spans="1:3" x14ac:dyDescent="0.15">
      <c r="A108" s="111">
        <v>12320</v>
      </c>
      <c r="B108" s="111" t="s">
        <v>275</v>
      </c>
      <c r="C108" s="111" t="s">
        <v>276</v>
      </c>
    </row>
    <row r="109" spans="1:3" x14ac:dyDescent="0.15">
      <c r="A109" s="111">
        <v>12328</v>
      </c>
      <c r="B109" s="111" t="s">
        <v>277</v>
      </c>
      <c r="C109" s="111" t="s">
        <v>44</v>
      </c>
    </row>
    <row r="110" spans="1:3" x14ac:dyDescent="0.15">
      <c r="A110" s="111">
        <v>12330</v>
      </c>
      <c r="B110" s="111" t="s">
        <v>278</v>
      </c>
      <c r="C110" s="111" t="s">
        <v>279</v>
      </c>
    </row>
    <row r="111" spans="1:3" x14ac:dyDescent="0.15">
      <c r="A111" s="111">
        <v>12336</v>
      </c>
      <c r="B111" s="111" t="s">
        <v>280</v>
      </c>
      <c r="C111" s="111" t="s">
        <v>281</v>
      </c>
    </row>
    <row r="112" spans="1:3" x14ac:dyDescent="0.15">
      <c r="A112" s="111">
        <v>12368</v>
      </c>
      <c r="B112" s="111" t="s">
        <v>282</v>
      </c>
      <c r="C112" s="111" t="s">
        <v>283</v>
      </c>
    </row>
    <row r="113" spans="1:3" x14ac:dyDescent="0.15">
      <c r="A113" s="111">
        <v>12400</v>
      </c>
      <c r="B113" s="111" t="s">
        <v>284</v>
      </c>
      <c r="C113" s="111" t="s">
        <v>285</v>
      </c>
    </row>
    <row r="114" spans="1:3" x14ac:dyDescent="0.15">
      <c r="A114" s="111">
        <v>12410</v>
      </c>
      <c r="B114" s="111" t="s">
        <v>286</v>
      </c>
      <c r="C114" s="111" t="s">
        <v>287</v>
      </c>
    </row>
    <row r="115" spans="1:3" x14ac:dyDescent="0.15">
      <c r="A115" s="111">
        <v>12416</v>
      </c>
      <c r="B115" s="111" t="s">
        <v>288</v>
      </c>
      <c r="C115" s="111" t="s">
        <v>289</v>
      </c>
    </row>
    <row r="116" spans="1:3" x14ac:dyDescent="0.15">
      <c r="A116" s="111">
        <v>12428</v>
      </c>
      <c r="B116" s="111" t="s">
        <v>290</v>
      </c>
      <c r="C116" s="111" t="s">
        <v>291</v>
      </c>
    </row>
    <row r="117" spans="1:3" x14ac:dyDescent="0.15">
      <c r="A117" s="111">
        <v>12432</v>
      </c>
      <c r="B117" s="111" t="s">
        <v>292</v>
      </c>
      <c r="C117" s="111" t="s">
        <v>293</v>
      </c>
    </row>
    <row r="118" spans="1:3" x14ac:dyDescent="0.15">
      <c r="A118" s="111">
        <v>12464</v>
      </c>
      <c r="B118" s="111" t="s">
        <v>294</v>
      </c>
      <c r="C118" s="111" t="s">
        <v>295</v>
      </c>
    </row>
    <row r="119" spans="1:3" x14ac:dyDescent="0.15">
      <c r="A119" s="111">
        <v>12479</v>
      </c>
      <c r="B119" s="111" t="s">
        <v>296</v>
      </c>
      <c r="C119" s="111" t="s">
        <v>297</v>
      </c>
    </row>
    <row r="120" spans="1:3" x14ac:dyDescent="0.15">
      <c r="A120" s="111">
        <v>12544</v>
      </c>
      <c r="B120" s="111" t="s">
        <v>298</v>
      </c>
      <c r="C120" s="111" t="s">
        <v>299</v>
      </c>
    </row>
    <row r="121" spans="1:3" x14ac:dyDescent="0.15">
      <c r="A121" s="111">
        <v>12560</v>
      </c>
      <c r="B121" s="111" t="s">
        <v>300</v>
      </c>
      <c r="C121" s="111" t="s">
        <v>301</v>
      </c>
    </row>
    <row r="122" spans="1:3" x14ac:dyDescent="0.15">
      <c r="A122" s="111">
        <v>12564</v>
      </c>
      <c r="B122" s="111" t="s">
        <v>302</v>
      </c>
      <c r="C122" s="111" t="s">
        <v>303</v>
      </c>
    </row>
    <row r="123" spans="1:3" x14ac:dyDescent="0.15">
      <c r="A123" s="111">
        <v>12616</v>
      </c>
      <c r="B123" s="111" t="s">
        <v>304</v>
      </c>
      <c r="C123" s="111" t="s">
        <v>305</v>
      </c>
    </row>
    <row r="124" spans="1:3" x14ac:dyDescent="0.15">
      <c r="A124" s="111">
        <v>12632</v>
      </c>
      <c r="B124" s="111" t="s">
        <v>306</v>
      </c>
      <c r="C124" s="111" t="s">
        <v>307</v>
      </c>
    </row>
    <row r="125" spans="1:3" x14ac:dyDescent="0.15">
      <c r="A125" s="111">
        <v>12664</v>
      </c>
      <c r="B125" s="111" t="s">
        <v>308</v>
      </c>
      <c r="C125" s="111" t="s">
        <v>309</v>
      </c>
    </row>
    <row r="126" spans="1:3" x14ac:dyDescent="0.15">
      <c r="A126" s="111">
        <v>12672</v>
      </c>
      <c r="B126" s="111" t="s">
        <v>310</v>
      </c>
      <c r="C126" s="111" t="s">
        <v>311</v>
      </c>
    </row>
    <row r="127" spans="1:3" x14ac:dyDescent="0.15">
      <c r="A127" s="111">
        <v>12696</v>
      </c>
      <c r="B127" s="111" t="s">
        <v>312</v>
      </c>
      <c r="C127" s="111" t="s">
        <v>313</v>
      </c>
    </row>
    <row r="128" spans="1:3" x14ac:dyDescent="0.15">
      <c r="A128" s="111">
        <v>12704</v>
      </c>
      <c r="B128" s="111" t="s">
        <v>314</v>
      </c>
      <c r="C128" s="111" t="s">
        <v>315</v>
      </c>
    </row>
    <row r="129" spans="1:3" x14ac:dyDescent="0.15">
      <c r="A129" s="111">
        <v>12712</v>
      </c>
      <c r="B129" s="111" t="s">
        <v>316</v>
      </c>
      <c r="C129" s="111" t="s">
        <v>317</v>
      </c>
    </row>
    <row r="130" spans="1:3" x14ac:dyDescent="0.15">
      <c r="A130" s="111">
        <v>12724</v>
      </c>
      <c r="B130" s="111" t="s">
        <v>318</v>
      </c>
      <c r="C130" s="111" t="s">
        <v>319</v>
      </c>
    </row>
    <row r="131" spans="1:3" x14ac:dyDescent="0.15">
      <c r="A131" s="111">
        <v>12728</v>
      </c>
      <c r="B131" s="111" t="s">
        <v>320</v>
      </c>
      <c r="C131" s="111" t="s">
        <v>321</v>
      </c>
    </row>
    <row r="132" spans="1:3" x14ac:dyDescent="0.15">
      <c r="A132" s="111">
        <v>12784</v>
      </c>
      <c r="B132" s="111" t="s">
        <v>322</v>
      </c>
      <c r="C132" s="111" t="s">
        <v>323</v>
      </c>
    </row>
    <row r="133" spans="1:3" x14ac:dyDescent="0.15">
      <c r="A133" s="111">
        <v>12792</v>
      </c>
      <c r="B133" s="111" t="s">
        <v>324</v>
      </c>
      <c r="C133" s="111" t="s">
        <v>325</v>
      </c>
    </row>
    <row r="134" spans="1:3" x14ac:dyDescent="0.15">
      <c r="A134" s="111">
        <v>12795</v>
      </c>
      <c r="B134" s="111" t="s">
        <v>326</v>
      </c>
      <c r="C134" s="111" t="s">
        <v>327</v>
      </c>
    </row>
    <row r="135" spans="1:3" x14ac:dyDescent="0.15">
      <c r="A135" s="111">
        <v>12800</v>
      </c>
      <c r="B135" s="111" t="s">
        <v>328</v>
      </c>
      <c r="C135" s="111" t="s">
        <v>329</v>
      </c>
    </row>
    <row r="136" spans="1:3" x14ac:dyDescent="0.15">
      <c r="A136" s="111">
        <v>12848</v>
      </c>
      <c r="B136" s="111" t="s">
        <v>330</v>
      </c>
      <c r="C136" s="111" t="s">
        <v>331</v>
      </c>
    </row>
    <row r="137" spans="1:3" x14ac:dyDescent="0.15">
      <c r="A137" s="111">
        <v>12864</v>
      </c>
      <c r="B137" s="111" t="s">
        <v>332</v>
      </c>
      <c r="C137" s="111" t="s">
        <v>333</v>
      </c>
    </row>
    <row r="138" spans="1:3" x14ac:dyDescent="0.15">
      <c r="A138" s="111">
        <v>12888</v>
      </c>
      <c r="B138" s="111" t="s">
        <v>334</v>
      </c>
      <c r="C138" s="111" t="s">
        <v>335</v>
      </c>
    </row>
    <row r="139" spans="1:3" x14ac:dyDescent="0.15">
      <c r="A139" s="111">
        <v>12896</v>
      </c>
      <c r="B139" s="111" t="s">
        <v>336</v>
      </c>
      <c r="C139" s="111" t="s">
        <v>337</v>
      </c>
    </row>
    <row r="140" spans="1:3" x14ac:dyDescent="0.15">
      <c r="A140" s="111">
        <v>13004</v>
      </c>
      <c r="B140" s="111" t="s">
        <v>338</v>
      </c>
      <c r="C140" s="111" t="s">
        <v>339</v>
      </c>
    </row>
    <row r="141" spans="1:3" x14ac:dyDescent="0.15">
      <c r="A141" s="111">
        <v>13005</v>
      </c>
      <c r="B141" s="111" t="s">
        <v>124</v>
      </c>
      <c r="C141" s="111" t="s">
        <v>124</v>
      </c>
    </row>
    <row r="142" spans="1:3" x14ac:dyDescent="0.15">
      <c r="A142" s="111">
        <v>15501</v>
      </c>
      <c r="B142" s="111" t="s">
        <v>340</v>
      </c>
      <c r="C142" s="111" t="s">
        <v>341</v>
      </c>
    </row>
  </sheetData>
  <phoneticPr fontId="2"/>
  <pageMargins left="0.7" right="0.7" top="0.75" bottom="0.75" header="0.3" footer="0.3"/>
  <pageSetup paperSize="9" orientation="portrait" r:id="rId1"/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ユーザ管理アプリ</vt:lpstr>
      <vt:lpstr>MT-31</vt:lpstr>
      <vt:lpstr>コードM</vt:lpstr>
      <vt:lpstr>'MT-31'!Print_Area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2022-05-18T07:37:01Z</dcterms:created>
  <dcterms:modified xsi:type="dcterms:W3CDTF">2023-04-03T15:06:07Z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2022-07-12T23:34:14Z</vt:filetime>
  </property>
</Properties>
</file>