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fileSharing readOnlyRecommended="1"/>
  <workbookPr filterPrivacy="1" codeName="ThisWorkbook" defaultThemeVersion="124226"/>
  <xr:revisionPtr revIDLastSave="0" documentId="13_ncr:1_{CD50D848-B88D-41A9-AB59-3CC20344FFD4}" xr6:coauthVersionLast="47" xr6:coauthVersionMax="47" xr10:uidLastSave="{00000000-0000-0000-0000-000000000000}"/>
  <workbookProtection workbookAlgorithmName="SHA-512" workbookHashValue="Iijvn4uzpp6CXXG2eR1Ekat1bEK+EETp3VzJ8ddmd1tKiBfO+g+s6twNQrz4WVfwNZ2yzjPpfuQJjx/peqYxdQ==" workbookSaltValue="2sEB+Rhqi/SuPnOLBYhuoA==" workbookSpinCount="100000" lockStructure="1"/>
  <bookViews>
    <workbookView xWindow="22920" yWindow="-120" windowWidth="23280" windowHeight="12600" firstSheet="1" activeTab="1" xr2:uid="{00000000-000D-0000-FFFF-FFFF00000000}"/>
  </bookViews>
  <sheets>
    <sheet name="ユーザ管理アプリ" sheetId="3" state="hidden" r:id="rId1"/>
    <sheet name="PT-73" sheetId="2" r:id="rId2"/>
    <sheet name="コードM" sheetId="4" state="hidden" r:id="rId3"/>
  </sheets>
  <definedNames>
    <definedName name="_xlnm._FilterDatabase" localSheetId="1" hidden="1">'PT-73'!#REF!</definedName>
    <definedName name="_xlnm._FilterDatabase" localSheetId="2" hidden="1">コードM!$B$1:$F$1</definedName>
    <definedName name="_xlnm.Print_Area" localSheetId="1">'PT-73'!$A$1:$AL$72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" l="1" a="1"/>
  <c r="F4" i="4"/>
  <c r="F5" i="4" a="1"/>
  <c r="F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2" i="4" a="1"/>
  <c r="F2" i="4"/>
  <c r="F3" i="4" a="1"/>
  <c r="F3" i="4"/>
  <c r="V3" i="3" l="1"/>
  <c r="V4" i="3"/>
  <c r="V5" i="3"/>
  <c r="V6" i="3"/>
  <c r="V7" i="3"/>
  <c r="V8" i="3"/>
  <c r="V9" i="3"/>
  <c r="V10" i="3"/>
  <c r="V11" i="3"/>
  <c r="V2" i="3"/>
  <c r="U3" i="3"/>
  <c r="U4" i="3"/>
  <c r="U5" i="3"/>
  <c r="U6" i="3"/>
  <c r="U7" i="3"/>
  <c r="U8" i="3"/>
  <c r="U9" i="3"/>
  <c r="U10" i="3"/>
  <c r="U11" i="3"/>
  <c r="U2" i="3"/>
  <c r="T3" i="3"/>
  <c r="T4" i="3"/>
  <c r="T5" i="3"/>
  <c r="T6" i="3"/>
  <c r="T7" i="3"/>
  <c r="T8" i="3"/>
  <c r="T9" i="3"/>
  <c r="T10" i="3"/>
  <c r="T11" i="3"/>
  <c r="T2" i="3"/>
  <c r="R2" i="3" l="1"/>
  <c r="AI3" i="3" l="1"/>
  <c r="AI4" i="3"/>
  <c r="AI5" i="3"/>
  <c r="AI6" i="3"/>
  <c r="AI7" i="3"/>
  <c r="AI8" i="3"/>
  <c r="AI9" i="3"/>
  <c r="AI10" i="3"/>
  <c r="AI11" i="3"/>
  <c r="AI2" i="3"/>
  <c r="AJ3" i="3"/>
  <c r="AJ4" i="3"/>
  <c r="AJ5" i="3"/>
  <c r="AJ6" i="3"/>
  <c r="AJ7" i="3"/>
  <c r="AJ8" i="3"/>
  <c r="AJ9" i="3"/>
  <c r="AJ10" i="3"/>
  <c r="AJ11" i="3"/>
  <c r="AJ2" i="3"/>
  <c r="AK3" i="3"/>
  <c r="AK4" i="3"/>
  <c r="AK5" i="3"/>
  <c r="AK6" i="3"/>
  <c r="AK7" i="3"/>
  <c r="AK8" i="3"/>
  <c r="AK9" i="3"/>
  <c r="AK10" i="3"/>
  <c r="AK11" i="3"/>
  <c r="AK2" i="3"/>
  <c r="AL3" i="3"/>
  <c r="AL4" i="3"/>
  <c r="AL5" i="3"/>
  <c r="AL6" i="3"/>
  <c r="AL7" i="3"/>
  <c r="AL8" i="3"/>
  <c r="AL9" i="3"/>
  <c r="AL10" i="3"/>
  <c r="AL11" i="3"/>
  <c r="AL2" i="3"/>
  <c r="AM3" i="3"/>
  <c r="AM4" i="3"/>
  <c r="AM5" i="3"/>
  <c r="AM6" i="3"/>
  <c r="AM7" i="3"/>
  <c r="AM8" i="3"/>
  <c r="AM9" i="3"/>
  <c r="AM10" i="3"/>
  <c r="AM11" i="3"/>
  <c r="AM2" i="3"/>
  <c r="AN3" i="3"/>
  <c r="AN4" i="3"/>
  <c r="AN5" i="3"/>
  <c r="AN6" i="3"/>
  <c r="AN7" i="3"/>
  <c r="AN8" i="3"/>
  <c r="AN9" i="3"/>
  <c r="AN10" i="3"/>
  <c r="AN11" i="3"/>
  <c r="AN2" i="3"/>
  <c r="AO3" i="3"/>
  <c r="AO4" i="3"/>
  <c r="AO5" i="3"/>
  <c r="AO6" i="3"/>
  <c r="AO7" i="3"/>
  <c r="AO8" i="3"/>
  <c r="AO9" i="3"/>
  <c r="AO10" i="3"/>
  <c r="AO11" i="3"/>
  <c r="AO2" i="3"/>
  <c r="AP3" i="3"/>
  <c r="AP4" i="3"/>
  <c r="AP5" i="3"/>
  <c r="AP6" i="3"/>
  <c r="AP7" i="3"/>
  <c r="AP8" i="3"/>
  <c r="AP9" i="3"/>
  <c r="AP10" i="3"/>
  <c r="AP11" i="3"/>
  <c r="AP2" i="3"/>
  <c r="AQ3" i="3"/>
  <c r="AQ4" i="3"/>
  <c r="AQ5" i="3"/>
  <c r="AQ6" i="3"/>
  <c r="AQ7" i="3"/>
  <c r="AQ8" i="3"/>
  <c r="AQ9" i="3"/>
  <c r="AQ10" i="3"/>
  <c r="AQ11" i="3"/>
  <c r="AQ2" i="3"/>
  <c r="AR3" i="3"/>
  <c r="AR4" i="3"/>
  <c r="AR5" i="3"/>
  <c r="AR6" i="3"/>
  <c r="AR7" i="3"/>
  <c r="AR8" i="3"/>
  <c r="AR9" i="3"/>
  <c r="AR10" i="3"/>
  <c r="AR11" i="3"/>
  <c r="AR2" i="3"/>
  <c r="AS3" i="3"/>
  <c r="AS4" i="3"/>
  <c r="AS5" i="3"/>
  <c r="AS6" i="3"/>
  <c r="AS7" i="3"/>
  <c r="AS8" i="3"/>
  <c r="AS9" i="3"/>
  <c r="AS10" i="3"/>
  <c r="AS11" i="3"/>
  <c r="AS2" i="3"/>
  <c r="AT3" i="3"/>
  <c r="AT4" i="3"/>
  <c r="AT5" i="3"/>
  <c r="AT6" i="3"/>
  <c r="AT7" i="3"/>
  <c r="AT8" i="3"/>
  <c r="AT9" i="3"/>
  <c r="AT10" i="3"/>
  <c r="AT11" i="3"/>
  <c r="AT2" i="3"/>
  <c r="AU3" i="3"/>
  <c r="AU4" i="3"/>
  <c r="AU5" i="3"/>
  <c r="AU6" i="3"/>
  <c r="AU7" i="3"/>
  <c r="AU8" i="3"/>
  <c r="AU9" i="3"/>
  <c r="AU10" i="3"/>
  <c r="AU11" i="3"/>
  <c r="AU2" i="3"/>
  <c r="AV3" i="3"/>
  <c r="AV4" i="3"/>
  <c r="AV5" i="3"/>
  <c r="AV6" i="3"/>
  <c r="AV7" i="3"/>
  <c r="AV8" i="3"/>
  <c r="AV9" i="3"/>
  <c r="AV10" i="3"/>
  <c r="AV11" i="3"/>
  <c r="AV2" i="3"/>
  <c r="AW3" i="3"/>
  <c r="AW4" i="3"/>
  <c r="AW5" i="3"/>
  <c r="AW6" i="3"/>
  <c r="AW7" i="3"/>
  <c r="AW8" i="3"/>
  <c r="AW9" i="3"/>
  <c r="AW10" i="3"/>
  <c r="AW11" i="3"/>
  <c r="AW2" i="3"/>
  <c r="AX3" i="3"/>
  <c r="AX4" i="3"/>
  <c r="AX5" i="3"/>
  <c r="AX6" i="3"/>
  <c r="AX7" i="3"/>
  <c r="AX8" i="3"/>
  <c r="AX9" i="3"/>
  <c r="AX10" i="3"/>
  <c r="AX11" i="3"/>
  <c r="AX2" i="3"/>
  <c r="AY3" i="3"/>
  <c r="AY4" i="3"/>
  <c r="AY5" i="3"/>
  <c r="AY6" i="3"/>
  <c r="AY7" i="3"/>
  <c r="AY8" i="3"/>
  <c r="AY9" i="3"/>
  <c r="AY10" i="3"/>
  <c r="AY11" i="3"/>
  <c r="AY2" i="3"/>
  <c r="AH3" i="3"/>
  <c r="AH4" i="3"/>
  <c r="AH5" i="3"/>
  <c r="AH6" i="3"/>
  <c r="AH7" i="3"/>
  <c r="AH8" i="3"/>
  <c r="AH9" i="3"/>
  <c r="AH10" i="3"/>
  <c r="AH11" i="3"/>
  <c r="AH2" i="3"/>
  <c r="AG3" i="3"/>
  <c r="AG4" i="3"/>
  <c r="AG5" i="3"/>
  <c r="AG6" i="3"/>
  <c r="AG7" i="3"/>
  <c r="AG8" i="3"/>
  <c r="AG9" i="3"/>
  <c r="AG10" i="3"/>
  <c r="AG11" i="3"/>
  <c r="AG2" i="3"/>
  <c r="AF3" i="3"/>
  <c r="AF4" i="3"/>
  <c r="AF5" i="3"/>
  <c r="AF6" i="3"/>
  <c r="AF7" i="3"/>
  <c r="AF8" i="3"/>
  <c r="AF9" i="3"/>
  <c r="AF10" i="3"/>
  <c r="AF11" i="3"/>
  <c r="AF2" i="3"/>
  <c r="AE3" i="3"/>
  <c r="AE4" i="3"/>
  <c r="AE5" i="3"/>
  <c r="AE6" i="3"/>
  <c r="AE7" i="3"/>
  <c r="AE8" i="3"/>
  <c r="AE9" i="3"/>
  <c r="AE10" i="3"/>
  <c r="AE11" i="3"/>
  <c r="AE2" i="3"/>
  <c r="AC3" i="3"/>
  <c r="AC4" i="3"/>
  <c r="AC5" i="3"/>
  <c r="AC6" i="3"/>
  <c r="AC7" i="3"/>
  <c r="AC8" i="3"/>
  <c r="AC9" i="3"/>
  <c r="AC10" i="3"/>
  <c r="AC11" i="3"/>
  <c r="AA3" i="3"/>
  <c r="AA4" i="3"/>
  <c r="AA5" i="3"/>
  <c r="AA6" i="3"/>
  <c r="AA7" i="3"/>
  <c r="AA8" i="3"/>
  <c r="AA9" i="3"/>
  <c r="AA10" i="3"/>
  <c r="AA11" i="3"/>
  <c r="AC2" i="3"/>
  <c r="AA2" i="3"/>
  <c r="Z3" i="3"/>
  <c r="Z4" i="3"/>
  <c r="Z5" i="3"/>
  <c r="Z6" i="3"/>
  <c r="Z7" i="3"/>
  <c r="Z8" i="3"/>
  <c r="Z9" i="3"/>
  <c r="Z10" i="3"/>
  <c r="Z11" i="3"/>
  <c r="Z2" i="3"/>
  <c r="W3" i="3"/>
  <c r="W4" i="3"/>
  <c r="W5" i="3"/>
  <c r="W6" i="3"/>
  <c r="W7" i="3"/>
  <c r="W8" i="3"/>
  <c r="W9" i="3"/>
  <c r="W10" i="3"/>
  <c r="W11" i="3"/>
  <c r="W2" i="3"/>
  <c r="Q3" i="3"/>
  <c r="Q4" i="3"/>
  <c r="Q5" i="3"/>
  <c r="Q6" i="3"/>
  <c r="Q7" i="3"/>
  <c r="Q8" i="3"/>
  <c r="Q9" i="3"/>
  <c r="Q10" i="3"/>
  <c r="Q11" i="3"/>
  <c r="P3" i="3"/>
  <c r="P4" i="3"/>
  <c r="P5" i="3"/>
  <c r="P6" i="3"/>
  <c r="P7" i="3"/>
  <c r="P8" i="3"/>
  <c r="P9" i="3"/>
  <c r="P10" i="3"/>
  <c r="P11" i="3"/>
  <c r="O3" i="3"/>
  <c r="O4" i="3"/>
  <c r="O5" i="3"/>
  <c r="O6" i="3"/>
  <c r="O7" i="3"/>
  <c r="O8" i="3"/>
  <c r="O9" i="3"/>
  <c r="O10" i="3"/>
  <c r="O11" i="3"/>
  <c r="N3" i="3"/>
  <c r="N4" i="3"/>
  <c r="N5" i="3"/>
  <c r="N6" i="3"/>
  <c r="N7" i="3"/>
  <c r="N8" i="3"/>
  <c r="N9" i="3"/>
  <c r="N10" i="3"/>
  <c r="N11" i="3"/>
  <c r="M3" i="3"/>
  <c r="M4" i="3"/>
  <c r="M5" i="3"/>
  <c r="M6" i="3"/>
  <c r="M7" i="3"/>
  <c r="M8" i="3"/>
  <c r="M9" i="3"/>
  <c r="M10" i="3"/>
  <c r="M11" i="3"/>
  <c r="L3" i="3"/>
  <c r="L4" i="3"/>
  <c r="L5" i="3"/>
  <c r="L6" i="3"/>
  <c r="L7" i="3"/>
  <c r="L8" i="3"/>
  <c r="L9" i="3"/>
  <c r="L10" i="3"/>
  <c r="L11" i="3"/>
  <c r="K3" i="3"/>
  <c r="K4" i="3"/>
  <c r="K5" i="3"/>
  <c r="K6" i="3"/>
  <c r="K7" i="3"/>
  <c r="K8" i="3"/>
  <c r="K9" i="3"/>
  <c r="K10" i="3"/>
  <c r="K11" i="3"/>
  <c r="J3" i="3"/>
  <c r="J4" i="3"/>
  <c r="J5" i="3"/>
  <c r="J6" i="3"/>
  <c r="J7" i="3"/>
  <c r="J8" i="3"/>
  <c r="J9" i="3"/>
  <c r="J10" i="3"/>
  <c r="J11" i="3"/>
  <c r="I3" i="3"/>
  <c r="I4" i="3"/>
  <c r="I5" i="3"/>
  <c r="I6" i="3"/>
  <c r="I7" i="3"/>
  <c r="I8" i="3"/>
  <c r="I9" i="3"/>
  <c r="I10" i="3"/>
  <c r="I11" i="3"/>
  <c r="H3" i="3"/>
  <c r="H4" i="3"/>
  <c r="H5" i="3"/>
  <c r="H6" i="3"/>
  <c r="H7" i="3"/>
  <c r="H8" i="3"/>
  <c r="H9" i="3"/>
  <c r="H10" i="3"/>
  <c r="H11" i="3"/>
  <c r="C3" i="3"/>
  <c r="C4" i="3"/>
  <c r="C5" i="3"/>
  <c r="C6" i="3"/>
  <c r="C7" i="3"/>
  <c r="C8" i="3"/>
  <c r="C9" i="3"/>
  <c r="C10" i="3"/>
  <c r="C11" i="3"/>
  <c r="B3" i="3"/>
  <c r="B4" i="3"/>
  <c r="B5" i="3"/>
  <c r="B6" i="3"/>
  <c r="B7" i="3"/>
  <c r="B8" i="3"/>
  <c r="B9" i="3"/>
  <c r="B10" i="3"/>
  <c r="B11" i="3"/>
  <c r="A3" i="3"/>
  <c r="A4" i="3"/>
  <c r="A5" i="3"/>
  <c r="A6" i="3"/>
  <c r="A7" i="3"/>
  <c r="A8" i="3"/>
  <c r="A9" i="3"/>
  <c r="A10" i="3"/>
  <c r="A11" i="3"/>
  <c r="Q2" i="3"/>
  <c r="P2" i="3"/>
  <c r="O2" i="3"/>
  <c r="N2" i="3"/>
  <c r="M2" i="3"/>
  <c r="L2" i="3"/>
  <c r="K2" i="3"/>
  <c r="J2" i="3"/>
  <c r="I2" i="3"/>
  <c r="H2" i="3"/>
  <c r="C2" i="3"/>
  <c r="B2" i="3"/>
  <c r="A2" i="3"/>
  <c r="R3" i="3"/>
  <c r="R4" i="3"/>
  <c r="R5" i="3"/>
  <c r="R6" i="3"/>
  <c r="R7" i="3"/>
  <c r="R8" i="3"/>
  <c r="R9" i="3"/>
  <c r="R10" i="3"/>
  <c r="R11" i="3"/>
  <c r="AB9" i="3"/>
  <c r="AB2" i="3"/>
  <c r="AB3" i="3"/>
  <c r="AB4" i="3"/>
  <c r="AB5" i="3"/>
  <c r="AB6" i="3"/>
  <c r="AB7" i="3"/>
  <c r="AB8" i="3"/>
  <c r="AB10" i="3"/>
  <c r="X10" i="3"/>
  <c r="X11" i="3"/>
  <c r="AB11" i="3"/>
  <c r="X9" i="3" l="1"/>
  <c r="X8" i="3"/>
  <c r="X7" i="3"/>
  <c r="X6" i="3"/>
  <c r="X5" i="3"/>
  <c r="X4" i="3"/>
  <c r="X3" i="3"/>
  <c r="X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<sst xmlns="http://schemas.openxmlformats.org/spreadsheetml/2006/main" count="515" uniqueCount="395">
  <si>
    <t>ask-conneqtor@jpx.co.jp</t>
    <phoneticPr fontId="3"/>
  </si>
  <si>
    <t>CONNEQTOR User Registration Form</t>
    <phoneticPr fontId="3"/>
  </si>
  <si>
    <t>Date of Application</t>
    <phoneticPr fontId="3"/>
  </si>
  <si>
    <t>1. Representative of this application</t>
    <phoneticPr fontId="3"/>
  </si>
  <si>
    <t>5 digits code</t>
    <phoneticPr fontId="3"/>
  </si>
  <si>
    <t>Please enter the LLT code or Trading Participant Code. (If none of these are available, please leave it blank.)</t>
    <phoneticPr fontId="3"/>
  </si>
  <si>
    <t>Email address</t>
    <phoneticPr fontId="3"/>
  </si>
  <si>
    <t>2. Consent issues</t>
    <phoneticPr fontId="3"/>
  </si>
  <si>
    <t xml:space="preserve">In order to make an application, you must agree to the following;	</t>
    <phoneticPr fontId="3"/>
  </si>
  <si>
    <t>Phone number</t>
    <phoneticPr fontId="3"/>
  </si>
  <si>
    <t>I agree to the handling of personal information</t>
    <phoneticPr fontId="3"/>
  </si>
  <si>
    <t>* We will not use your personal information for any purpose other than contacting you for CONNEQTOR.</t>
    <phoneticPr fontId="3"/>
  </si>
  <si>
    <t>https://www.jpx.co.jp/english/corporate/governance/security/personal-information/</t>
    <phoneticPr fontId="3"/>
  </si>
  <si>
    <t>Family Name</t>
    <phoneticPr fontId="3"/>
  </si>
  <si>
    <t>First Name</t>
    <phoneticPr fontId="3"/>
  </si>
  <si>
    <t xml:space="preserve">*1 In principle, we will use the email address you provide as your user ID.		</t>
    <phoneticPr fontId="3"/>
  </si>
  <si>
    <t>Inquiries and application forms should be sent to</t>
  </si>
  <si>
    <t>Email</t>
    <phoneticPr fontId="3"/>
  </si>
  <si>
    <t>Phone</t>
    <phoneticPr fontId="3"/>
  </si>
  <si>
    <t>+81-3-3666-0141(Switch Board)</t>
    <phoneticPr fontId="3"/>
  </si>
  <si>
    <r>
      <t xml:space="preserve">Email Address
</t>
    </r>
    <r>
      <rPr>
        <sz val="9"/>
        <color theme="0"/>
        <rFont val="Arial"/>
        <family val="2"/>
      </rPr>
      <t>*1</t>
    </r>
    <phoneticPr fontId="3"/>
  </si>
  <si>
    <r>
      <t>Phone number for two-step verification</t>
    </r>
    <r>
      <rPr>
        <sz val="9"/>
        <color theme="0"/>
        <rFont val="Arial"/>
        <family val="2"/>
      </rPr>
      <t xml:space="preserve"> *2</t>
    </r>
    <phoneticPr fontId="3"/>
  </si>
  <si>
    <t>Name of organization</t>
    <phoneticPr fontId="3"/>
  </si>
  <si>
    <t>* For more information on the handling of personal information by the Japan Exchange Group, please refer to the following website</t>
    <phoneticPr fontId="3"/>
  </si>
  <si>
    <r>
      <t>User Type</t>
    </r>
    <r>
      <rPr>
        <sz val="9"/>
        <color theme="0"/>
        <rFont val="Arial"/>
        <family val="2"/>
      </rPr>
      <t xml:space="preserve"> *3</t>
    </r>
    <phoneticPr fontId="3"/>
  </si>
  <si>
    <t>*2 The system will automatically dial the specified phone number when you log in. In order to prevent unauthorized use by a third party, please set up an appropriate phone number, such as a landline phone in your office.</t>
    <phoneticPr fontId="3"/>
  </si>
  <si>
    <t>*3 Regarding to details of User Type, please refer to the following link.</t>
    <phoneticPr fontId="3"/>
  </si>
  <si>
    <t>Please fill in the information of the representative of this application. We may inquire about the details of your application.</t>
    <phoneticPr fontId="3"/>
  </si>
  <si>
    <t>Name of representative</t>
    <phoneticPr fontId="3"/>
  </si>
  <si>
    <t>https://jpxsystem.com/doc/cq/doku.php?id=documents</t>
    <phoneticPr fontId="3"/>
  </si>
  <si>
    <t>BofA Securities Japan Co.,Ltd.</t>
    <phoneticPr fontId="3"/>
  </si>
  <si>
    <t>区分</t>
  </si>
  <si>
    <t>ユーザ登録_ステータス</t>
    <phoneticPr fontId="25"/>
  </si>
  <si>
    <t>Stg登録_申込日付</t>
    <rPh sb="9" eb="10">
      <t>ツケ</t>
    </rPh>
    <phoneticPr fontId="25"/>
  </si>
  <si>
    <t>Stg登録_完了通知日</t>
    <phoneticPr fontId="25"/>
  </si>
  <si>
    <t>本番登録_申込日付</t>
    <rPh sb="0" eb="2">
      <t>ホンバン</t>
    </rPh>
    <rPh sb="7" eb="9">
      <t>ヒヅケ</t>
    </rPh>
    <phoneticPr fontId="25"/>
  </si>
  <si>
    <t>本番登録_完了通知日</t>
  </si>
  <si>
    <t>ユーザ登録_疑似組織・代表者F</t>
    <phoneticPr fontId="25"/>
  </si>
  <si>
    <t>組織・代表者_ユーザ種別</t>
    <phoneticPr fontId="25"/>
  </si>
  <si>
    <t>組織・代表者_組織名</t>
    <rPh sb="7" eb="9">
      <t>ソシキ</t>
    </rPh>
    <phoneticPr fontId="25"/>
  </si>
  <si>
    <t>組織・代表者_組織名（英名）</t>
    <rPh sb="7" eb="9">
      <t>ソシキ</t>
    </rPh>
    <phoneticPr fontId="25"/>
  </si>
  <si>
    <t>組織・代表者_コード</t>
  </si>
  <si>
    <t>組織・代表者_自己/委託</t>
  </si>
  <si>
    <t>組織・代表者_部署名</t>
    <phoneticPr fontId="25"/>
  </si>
  <si>
    <t>組織・代表者_氏名</t>
  </si>
  <si>
    <t>組織・代表者_電話番号</t>
    <phoneticPr fontId="25"/>
  </si>
  <si>
    <t>組織・代表者_e-mail</t>
    <phoneticPr fontId="25"/>
  </si>
  <si>
    <t>組織・代表者_承認機能</t>
    <rPh sb="7" eb="11">
      <t>ショウニンキノウ</t>
    </rPh>
    <phoneticPr fontId="25"/>
  </si>
  <si>
    <t>組織・代表者_投資家機能</t>
    <rPh sb="7" eb="12">
      <t>トウシカキノウ</t>
    </rPh>
    <phoneticPr fontId="25"/>
  </si>
  <si>
    <t>ユーザ登録_疑似ユーザF</t>
    <rPh sb="6" eb="8">
      <t>ギジ</t>
    </rPh>
    <phoneticPr fontId="25"/>
  </si>
  <si>
    <t>ユーザ登録_アカウント権限</t>
  </si>
  <si>
    <t>ユーザ登録_氏</t>
    <phoneticPr fontId="25"/>
  </si>
  <si>
    <t>ユーザ登録_名</t>
    <phoneticPr fontId="25"/>
  </si>
  <si>
    <t>ユーザ登録_e-mail</t>
  </si>
  <si>
    <t>ユーザ登録_ログインID</t>
  </si>
  <si>
    <t>ユーザ登録_パスワード</t>
  </si>
  <si>
    <t>ユーザ登録_MFA有無</t>
  </si>
  <si>
    <t>ユーザ登録_２段階認証電話番号</t>
  </si>
  <si>
    <t>ユーザ登録_電話番号(登録形式)</t>
  </si>
  <si>
    <t>API利用条件_固定IPアドレス</t>
  </si>
  <si>
    <t>ADB2C_object id</t>
  </si>
  <si>
    <t>APIM_APIM-User-Key</t>
  </si>
  <si>
    <t>Stg_SubscriptionnKey</t>
  </si>
  <si>
    <t>Prd_SubscriptionnKey</t>
  </si>
  <si>
    <t>Prd_取引可能決済日</t>
  </si>
  <si>
    <t>接続情報_投資家側</t>
  </si>
  <si>
    <t>接続情報_MM側</t>
    <phoneticPr fontId="25"/>
  </si>
  <si>
    <t>接続情報_接続方式</t>
  </si>
  <si>
    <t>Stg_通信パス名</t>
  </si>
  <si>
    <t>Stg_IPアドレス</t>
  </si>
  <si>
    <t>Stg_ポート番号</t>
  </si>
  <si>
    <t>Stg_CompID</t>
  </si>
  <si>
    <t>Stg_仮想サーバ</t>
  </si>
  <si>
    <t>Prd_通信パス名</t>
  </si>
  <si>
    <t>Prd_IPアドレス</t>
  </si>
  <si>
    <t>Prd_IPアドレス（予備１）</t>
  </si>
  <si>
    <t>Prd_IPアドレス（予備２）</t>
  </si>
  <si>
    <t>Prd_ポート番号</t>
  </si>
  <si>
    <t>Prd_ポート番号（予備１）</t>
  </si>
  <si>
    <t>Prd_ポート番号（予備２）</t>
  </si>
  <si>
    <t>Prd_CompID</t>
  </si>
  <si>
    <t>Prd_仮想サーバ</t>
  </si>
  <si>
    <t>AIM Algorithmic Trading Singapore Pte. Ltd.</t>
  </si>
  <si>
    <t>AlphaGrep Pte.Ltd.</t>
  </si>
  <si>
    <t>AP Capital Management (Hong Kong) Limited</t>
  </si>
  <si>
    <t>Ark International Group Pty Ltd.</t>
  </si>
  <si>
    <t>ATLANTIC TRADING LONDON LIMITED</t>
  </si>
  <si>
    <t>Barak Capital G.T. Ltd.</t>
  </si>
  <si>
    <t>BNP Paribas Arbitrage (Hong Kong) Limited</t>
  </si>
  <si>
    <t>Citadel Securities (Hong Kong) Limited</t>
  </si>
  <si>
    <t>Coral Reef Technologies Limited</t>
  </si>
  <si>
    <t>DRW Singapore Pte. Ltd.</t>
  </si>
  <si>
    <t>ESCI, Ltd.</t>
  </si>
  <si>
    <t>Fenix One Asia Pte. Ltd.</t>
  </si>
  <si>
    <t>Flow Traders B.V.</t>
  </si>
  <si>
    <t>Flow Traders Hong Kong Limited</t>
  </si>
  <si>
    <t>Geneva Ireland Financial Trading Limited</t>
  </si>
  <si>
    <t>Goldman Sachs (Asia) L.L.C.</t>
  </si>
  <si>
    <t>Grasshopper Pte.Ltd.</t>
  </si>
  <si>
    <t>Headlands Technologies LLC</t>
  </si>
  <si>
    <t>HRT SG PTE. LTD.</t>
  </si>
  <si>
    <t>IMC Pacific Pty Ltd</t>
  </si>
  <si>
    <t>Infini Capital Management Limited</t>
  </si>
  <si>
    <t>Issar Limited</t>
  </si>
  <si>
    <t>Jane Street Asia Trading Limited</t>
  </si>
  <si>
    <t>JTP Holdings Pte. Ltd.</t>
  </si>
  <si>
    <t>Liquid Capital Australia Pty Ltd</t>
  </si>
  <si>
    <t>Maven Derivatives Asia Limited</t>
  </si>
  <si>
    <t>Millennium Capital Management (Hong Kong) Limited</t>
  </si>
  <si>
    <t>Millennium Capital Management (Singapore) Pte. Ltd.</t>
  </si>
  <si>
    <t>NDH Trading Ltd</t>
  </si>
  <si>
    <t>Optiver Australia Pty Limited</t>
  </si>
  <si>
    <t>PDT Partners, LLC</t>
  </si>
  <si>
    <t>Presto Labs Pte.Ltd.</t>
  </si>
  <si>
    <t>Prime Trading, LLC</t>
  </si>
  <si>
    <t>QCM Cayman, Ltd.</t>
  </si>
  <si>
    <t>Quadeye Trading LLC</t>
  </si>
  <si>
    <t>Qube Research ＆ Technologies Hong Kong Limited</t>
  </si>
  <si>
    <t>Radix Trading Europe B.V.</t>
  </si>
  <si>
    <t>SACCADE CAPITAL LIMITED</t>
  </si>
  <si>
    <t>Serenity Capital Management LLC</t>
  </si>
  <si>
    <t>SG SECURITIES (HK) LIMITED</t>
  </si>
  <si>
    <t>SQUAREPOINT OPERATIONS PRIVATE LIMITED</t>
  </si>
  <si>
    <t>SSW-Trading GmbH</t>
  </si>
  <si>
    <t>Sunrise Futures, LLC</t>
  </si>
  <si>
    <t>Susquehanna Pacific Pty Ltd</t>
  </si>
  <si>
    <t>Taki Three LLC</t>
  </si>
  <si>
    <t>Tower Research Capital (Singapore) Pte. Ltd.</t>
  </si>
  <si>
    <t>Two Sigma Securities, LLC</t>
  </si>
  <si>
    <t>Virtu Financial Singapore Pte. Ltd.</t>
  </si>
  <si>
    <t>Vivienne Court Trading Pty Ltd</t>
  </si>
  <si>
    <t>Volant Trading Asia Limited</t>
  </si>
  <si>
    <t>XTX Markets Limited</t>
  </si>
  <si>
    <t>ダルマ・キャピタル株式会社</t>
  </si>
  <si>
    <t>Dharma.Capital K.K.</t>
  </si>
  <si>
    <t>アーク証券</t>
  </si>
  <si>
    <t>ARK SECURITIES CO.,LTD.</t>
  </si>
  <si>
    <t>アイザワ証券</t>
  </si>
  <si>
    <t>AIZAWA SECURITIES CO.,LTD.</t>
  </si>
  <si>
    <t>八十二証券</t>
  </si>
  <si>
    <t>HACHIJUNI SECURITIES Co., Ltd.</t>
  </si>
  <si>
    <t>安藤証券</t>
  </si>
  <si>
    <t>Ando Securities Co.,Ltd.</t>
  </si>
  <si>
    <t>auカブコム証券</t>
  </si>
  <si>
    <t>au Kabucom Securities Co.,Ltd.</t>
  </si>
  <si>
    <t>いちよし証券</t>
  </si>
  <si>
    <t>Ichiyoshi Securities Co.,Ltd.</t>
  </si>
  <si>
    <t>リーディング証券</t>
  </si>
  <si>
    <t>Leading Securities Co.,Ltd.</t>
  </si>
  <si>
    <t>今村証券</t>
  </si>
  <si>
    <t>The Imamura Securities Co.,Ltd.</t>
  </si>
  <si>
    <t>永和証券</t>
  </si>
  <si>
    <t>Eiwa Securities Co.,Ltd.</t>
  </si>
  <si>
    <t>SBI証券</t>
  </si>
  <si>
    <t>SBI SECURITIES Co.,Ltd.</t>
  </si>
  <si>
    <t>岡安証券</t>
  </si>
  <si>
    <t>Okayasu Securities Co.,Ltd.</t>
  </si>
  <si>
    <t>岡三証券</t>
  </si>
  <si>
    <t>OKASAN SECURITIES CO.,LTD.</t>
  </si>
  <si>
    <t xml:space="preserve">岡地証券 </t>
  </si>
  <si>
    <t>OKACHI SECURITIES CO.,LTD.</t>
  </si>
  <si>
    <t>長野證券</t>
  </si>
  <si>
    <t>NAGANO SECURITIES CO.,LTD.</t>
  </si>
  <si>
    <t>木村証券</t>
  </si>
  <si>
    <t>Kimura Securities Co.,Ltd.</t>
  </si>
  <si>
    <t>エイチ・エス証券</t>
  </si>
  <si>
    <t>H.S. SECURITIES CO.,LTD.</t>
  </si>
  <si>
    <t>共和証券</t>
  </si>
  <si>
    <t>Kyowa Securities Co.,Ltd.</t>
  </si>
  <si>
    <t>極東証券</t>
  </si>
  <si>
    <t>KYOKUTO SECURITIES CO.,LTD.</t>
  </si>
  <si>
    <t>クレディ・アグリコル証券会社</t>
  </si>
  <si>
    <t>Credit Agricole Securities Asia B.V.</t>
  </si>
  <si>
    <t>あかつき証券</t>
  </si>
  <si>
    <t>Akatsuki Securities,Inc.</t>
  </si>
  <si>
    <t>光世証券</t>
  </si>
  <si>
    <t>The Kosei Securities Co.,Ltd.</t>
  </si>
  <si>
    <t>Mitsubishi UFJ Morgan Stanley Securities Co.,Ltd.</t>
  </si>
  <si>
    <t>岩井コスモ証券</t>
  </si>
  <si>
    <t>ＩｗａｉCosmo Securities Co.,Ltd.</t>
  </si>
  <si>
    <t>ゴールドマン・サックス証券</t>
  </si>
  <si>
    <t>Goldman Sachs Japan Co.,Ltd.</t>
  </si>
  <si>
    <t>ＪＩＡ証券</t>
  </si>
  <si>
    <t>ＪＩＡ Securities Co., Ltd.</t>
  </si>
  <si>
    <t>クレディ・スイス証券</t>
  </si>
  <si>
    <t>Credit Suisse Securities (Japan) Limited</t>
  </si>
  <si>
    <t>ナティクシス日本証券</t>
  </si>
  <si>
    <t>Natixis Japan Securities Co.,Ltd.</t>
  </si>
  <si>
    <t>CLSA証券</t>
  </si>
  <si>
    <t>CLSA Securities Japan Co., Ltd.</t>
  </si>
  <si>
    <t>しんきん証券</t>
  </si>
  <si>
    <t>Shinkin Securities Co.,Ltd.</t>
  </si>
  <si>
    <t>みずほ証券</t>
  </si>
  <si>
    <t>Mizuho Securities Co.,Ltd.</t>
  </si>
  <si>
    <t>ジェフリーズ証券会社</t>
  </si>
  <si>
    <t>Jefferies （Japan) Limited</t>
  </si>
  <si>
    <t>GMOクリック証券</t>
  </si>
  <si>
    <t>GMO CLICK Securities,Inc.</t>
  </si>
  <si>
    <t>北洋証券</t>
  </si>
  <si>
    <t>North Pacific Securities Co.,Ltd.</t>
  </si>
  <si>
    <t>ニュース証券</t>
  </si>
  <si>
    <t>New-S Securities CO.,Ltd.</t>
  </si>
  <si>
    <t>UBS証券</t>
  </si>
  <si>
    <t>UBS Securities Japan Co., Ltd.</t>
  </si>
  <si>
    <t>SBIネオトレード証券</t>
  </si>
  <si>
    <t>SBI Neotrade Securities Co., Ltd.</t>
  </si>
  <si>
    <t>ソシエテ・ジェネラル証券</t>
  </si>
  <si>
    <t>Societe Generale Securities Japan Limited</t>
  </si>
  <si>
    <t>シティグループ証券</t>
  </si>
  <si>
    <t>Citigroup Global Markets Japan Inc.</t>
  </si>
  <si>
    <t>立花証券</t>
  </si>
  <si>
    <t>THE TACHIBANA SECURITIES CO.,LTD.</t>
  </si>
  <si>
    <t>大和証券</t>
  </si>
  <si>
    <t>Daiwa Securities Co.Ltd.</t>
  </si>
  <si>
    <t>Chibagin Securities Co.,Ltd.</t>
  </si>
  <si>
    <t>むさし証券</t>
  </si>
  <si>
    <t>Musashi Securities Co.,Ltd.</t>
  </si>
  <si>
    <t>楽天証券</t>
  </si>
  <si>
    <t>Rakuten Securities,Inc.</t>
  </si>
  <si>
    <t>東海東京証券</t>
  </si>
  <si>
    <t>Tokai Tokyo Securities Co.,Ltd.</t>
  </si>
  <si>
    <t>東洋証券</t>
  </si>
  <si>
    <t>TOYO SECURITIES CO.,LTD.</t>
  </si>
  <si>
    <t>ドイツ証券</t>
  </si>
  <si>
    <t>Deutsche Securities Inc.</t>
  </si>
  <si>
    <t>内藤証券</t>
  </si>
  <si>
    <t>NAITO SECURITIES CO.,LTD.</t>
  </si>
  <si>
    <t>第四北越証券</t>
  </si>
  <si>
    <t>Daishi Hokuetsu Securities Co.,Ltd.</t>
  </si>
  <si>
    <t>ひびき証券</t>
  </si>
  <si>
    <t>Hibiki Securities Inc.</t>
  </si>
  <si>
    <t>中原証券</t>
  </si>
  <si>
    <t>The Nakahara Securities Co.,Ltd.</t>
  </si>
  <si>
    <t>フィリップ証券</t>
  </si>
  <si>
    <t>Phillip Securities Japan,Ltd.</t>
  </si>
  <si>
    <t>西村証券</t>
  </si>
  <si>
    <t>NISHIMURA SECURITIES CO.,LTD.</t>
  </si>
  <si>
    <t>三晃証券</t>
  </si>
  <si>
    <t>SANKO SECURITIES CO.,LTD.</t>
  </si>
  <si>
    <t>SMBC Nikko Securities Inc.</t>
  </si>
  <si>
    <t>マネックス証券</t>
  </si>
  <si>
    <t>Monex, Inc.</t>
  </si>
  <si>
    <t>日産証券</t>
  </si>
  <si>
    <t>Nissan Securities Co., Ltd.</t>
  </si>
  <si>
    <t>証券ジャパン</t>
  </si>
  <si>
    <t>Securities Japan, Inc.</t>
  </si>
  <si>
    <t>野村證券</t>
  </si>
  <si>
    <t>ばんせい証券</t>
  </si>
  <si>
    <t>Bansei Securities Co.,Ltd.</t>
  </si>
  <si>
    <t>ＢＮＰパリバ証券</t>
    <phoneticPr fontId="3"/>
  </si>
  <si>
    <t>BNP Paribas Securities (Japan) Limited</t>
  </si>
  <si>
    <t>光証券</t>
  </si>
  <si>
    <t>THE HIKARI SECURITIES CO.,LTD.</t>
  </si>
  <si>
    <t>廣田証券</t>
  </si>
  <si>
    <t>HIROTA SECURITIES CO.,LTD.</t>
  </si>
  <si>
    <t>FFG証券</t>
  </si>
  <si>
    <t>FFG Securities Co., Ltd.</t>
  </si>
  <si>
    <t>松井証券</t>
  </si>
  <si>
    <t>MATSUI SECURITIES CO.,LTD.</t>
  </si>
  <si>
    <t>マッコーリーキャピタル証券会社</t>
  </si>
  <si>
    <t>Macquarie Capital Securities (Japan) Limited</t>
  </si>
  <si>
    <t>丸國証券</t>
  </si>
  <si>
    <t>MARUKUNI SECURITIES CO.,LTD.</t>
  </si>
  <si>
    <t>丸三証券</t>
  </si>
  <si>
    <t>Marusan Securities Co.,Ltd.</t>
  </si>
  <si>
    <t>丸八証券</t>
  </si>
  <si>
    <t>Maruhachi Securities Co.,Ltd.</t>
  </si>
  <si>
    <t>岡三にいがた証券</t>
  </si>
  <si>
    <t>OKASAN NIIGATA SECURITIES CO.,LTD.</t>
  </si>
  <si>
    <t>三木証券</t>
  </si>
  <si>
    <t>MIKI SECURITIES CO.,LTD.</t>
  </si>
  <si>
    <t>リテラ・クレア証券</t>
  </si>
  <si>
    <t>Retela Crea Securities Co.,Ltd.</t>
  </si>
  <si>
    <t>三田証券</t>
  </si>
  <si>
    <t>MITA SECURITIES Co.,Ltd.</t>
  </si>
  <si>
    <t>ＨＳＢＣ証券</t>
  </si>
  <si>
    <t>HSBC Securities (Japan) Co., Ltd.</t>
  </si>
  <si>
    <t>水戸証券</t>
  </si>
  <si>
    <t>Mito Securities Co.,Ltd.</t>
  </si>
  <si>
    <t>明和證券</t>
  </si>
  <si>
    <t>MEIWA SECURITIES CO.,LTD.</t>
  </si>
  <si>
    <t>インタラクティブ・ブローカーズ証券</t>
  </si>
  <si>
    <t>Interactive Brokers Securities Japan,Inc.</t>
  </si>
  <si>
    <t>モルガン・スタンレーMUFG証券</t>
  </si>
  <si>
    <t>Morgan Stanley MUFG Securities Co.,Ltd.</t>
  </si>
  <si>
    <t>ウィブル証券</t>
  </si>
  <si>
    <t>Webull Securities (Japan) Co. Ltd.　　</t>
  </si>
  <si>
    <t>山二証券</t>
  </si>
  <si>
    <t>Yamani Securities Co.,Ltd.</t>
  </si>
  <si>
    <t>山和証券</t>
  </si>
  <si>
    <t>YAMAWA SECURITIES CO.,LTD.</t>
  </si>
  <si>
    <t>豊証券</t>
  </si>
  <si>
    <t>The Yutaka Securities Co.,Ltd.</t>
  </si>
  <si>
    <t>サスケハナ・ホンコン・リミテッド</t>
  </si>
  <si>
    <t>Susquehanna Hong Kong Limited</t>
  </si>
  <si>
    <t>だいこう証券ビジネス</t>
  </si>
  <si>
    <t>DSB Co.,Ltd.</t>
  </si>
  <si>
    <t>エービーエヌ・アムロ・クリアリング証券</t>
  </si>
  <si>
    <t>バークレイズ証券</t>
  </si>
  <si>
    <t>BofA証券</t>
  </si>
  <si>
    <t>登録用英名</t>
    <rPh sb="0" eb="3">
      <t>トウロクヨウ</t>
    </rPh>
    <rPh sb="3" eb="5">
      <t>エイメイ</t>
    </rPh>
    <phoneticPr fontId="3"/>
  </si>
  <si>
    <t>Rideau Analytics, LLLP</t>
  </si>
  <si>
    <t>"ARK SECURITIES CO.,LTD."</t>
  </si>
  <si>
    <t>"AIZAWA SECURITIES CO.,LTD."</t>
  </si>
  <si>
    <t>"HACHIJUNI SECURITIES Co., Ltd."</t>
  </si>
  <si>
    <t>"Ando Securities Co.,Ltd."</t>
  </si>
  <si>
    <t>"au Kabucom Securities Co.,Ltd."</t>
  </si>
  <si>
    <t>"Ichiyoshi Securities Co.,Ltd."</t>
  </si>
  <si>
    <t>"Leading Securities Co.,Ltd."</t>
  </si>
  <si>
    <t>"The Imamura Securities Co.,Ltd."</t>
  </si>
  <si>
    <t>"Eiwa Securities Co.,Ltd."</t>
  </si>
  <si>
    <t>"SBI SECURITIES Co.,Ltd."</t>
  </si>
  <si>
    <t>"Okayasu Securities Co.,Ltd."</t>
  </si>
  <si>
    <t>"OKASAN SECURITIES CO.,LTD."</t>
  </si>
  <si>
    <t>"OKACHI SECURITIES CO.,LTD."</t>
  </si>
  <si>
    <t>"NAGANO SECURITIES CO.,LTD."</t>
  </si>
  <si>
    <t>"Kimura Securities Co.,Ltd."</t>
  </si>
  <si>
    <t>"H.S. SECURITIES CO.,LTD."</t>
  </si>
  <si>
    <t>"Kyowa Securities Co.,Ltd."</t>
  </si>
  <si>
    <t>"KYOKUTO SECURITIES CO.,LTD."</t>
  </si>
  <si>
    <t>"Akatsuki Securities,Inc."</t>
  </si>
  <si>
    <t>"The Kosei Securities Co.,Ltd."</t>
  </si>
  <si>
    <t>"Mitsubishi UFJ Morgan Stanley Securities Co.,Ltd."</t>
  </si>
  <si>
    <t>"ＩｗａｉCosmo Securities Co.,Ltd."</t>
  </si>
  <si>
    <t>"Goldman Sachs Japan Co.,Ltd."</t>
  </si>
  <si>
    <t>"ＪＩＡ Securities Co., Ltd."</t>
  </si>
  <si>
    <t>"Natixis Japan Securities Co.,Ltd."</t>
  </si>
  <si>
    <t>"CLSA Securities Japan Co., Ltd."</t>
  </si>
  <si>
    <t>"Shinkin Securities Co.,Ltd."</t>
  </si>
  <si>
    <t>"Mizuho Securities Co.,Ltd."</t>
  </si>
  <si>
    <t>"JPMorgan Securities Japan Co.,Ltd. "</t>
  </si>
  <si>
    <t>"GMO CLICK Securities,Inc."</t>
  </si>
  <si>
    <t>"North Pacific Securities Co.,Ltd."</t>
  </si>
  <si>
    <t>"New-S Securities CO.,Ltd."</t>
  </si>
  <si>
    <t>"UBS Securities Japan Co., Ltd."</t>
  </si>
  <si>
    <t>"SBI Neotrade Securities Co., Ltd."</t>
  </si>
  <si>
    <t>"THE TACHIBANA SECURITIES CO.,LTD."</t>
  </si>
  <si>
    <t>"Chibagin Securities Co.,Ltd."</t>
  </si>
  <si>
    <t>"Musashi Securities Co.,Ltd."</t>
  </si>
  <si>
    <t>"Rakuten Securities,Inc."</t>
  </si>
  <si>
    <t>"Tokai Tokyo Securities Co.,Ltd."</t>
  </si>
  <si>
    <t>"TOYO SECURITIES CO.,LTD."</t>
  </si>
  <si>
    <t>"NAITO SECURITIES CO.,LTD."</t>
  </si>
  <si>
    <t>"Daishi Hokuetsu Securities Co.,Ltd."</t>
  </si>
  <si>
    <t>"The Nakahara Securities Co.,Ltd."</t>
  </si>
  <si>
    <t>"Phillip Securities Japan,Ltd."</t>
  </si>
  <si>
    <t>"NISHIMURA SECURITIES CO.,LTD."</t>
  </si>
  <si>
    <t>"SANKO SECURITIES CO.,LTD."</t>
  </si>
  <si>
    <t>"Monex, Inc."</t>
  </si>
  <si>
    <t>"Nissan Securities Co., Ltd."</t>
  </si>
  <si>
    <t>"Securities Japan, Inc."</t>
  </si>
  <si>
    <t>"Nomura Securities Co.,Ltd."</t>
  </si>
  <si>
    <t>Barclays Securities Japan Limited</t>
  </si>
  <si>
    <t>"Bansei Securities Co.,Ltd."</t>
  </si>
  <si>
    <t>"THE HIKARI SECURITIES CO.,LTD."</t>
  </si>
  <si>
    <t>"HIROTA SECURITIES CO.,LTD."</t>
  </si>
  <si>
    <t>"ABN AMRO Clearing Tokyo Co.,Ltd."</t>
  </si>
  <si>
    <t>"FFG Securities Co., Ltd."</t>
  </si>
  <si>
    <t>"MATSUI SECURITIES CO.,LTD."</t>
  </si>
  <si>
    <t>"MARUKUNI SECURITIES CO.,LTD."</t>
  </si>
  <si>
    <t>"Marusan Securities Co.,Ltd."</t>
  </si>
  <si>
    <t>"Maruhachi Securities Co.,Ltd."</t>
  </si>
  <si>
    <t>"OKASAN NIIGATA SECURITIES CO.,LTD."</t>
  </si>
  <si>
    <t>"MIKI SECURITIES CO.,LTD."</t>
  </si>
  <si>
    <t>"Retela Crea Securities Co.,Ltd."</t>
  </si>
  <si>
    <t>"MITA SECURITIES Co.,Ltd."</t>
  </si>
  <si>
    <t>"HSBC Securities (Japan) Co., Ltd."</t>
  </si>
  <si>
    <t>"Mito Securities Co.,Ltd."</t>
  </si>
  <si>
    <t>"MEIWA SECURITIES CO.,LTD."</t>
  </si>
  <si>
    <t>"BofA Securities Japan Co.,Ltd."</t>
  </si>
  <si>
    <t>"Interactive Brokers Securities Japan,Inc."</t>
  </si>
  <si>
    <t>"Morgan Stanley MUFG Securities Co.,Ltd."</t>
  </si>
  <si>
    <t>"Yamani Securities Co.,Ltd."</t>
  </si>
  <si>
    <t>"YAMAWA SECURITIES CO.,LTD."</t>
  </si>
  <si>
    <t>"The Yutaka Securities Co.,Ltd."</t>
  </si>
  <si>
    <t>"DSB Co.,Ltd."</t>
    <phoneticPr fontId="3"/>
  </si>
  <si>
    <t>コード</t>
  </si>
  <si>
    <t>高速取引行為者名</t>
  </si>
  <si>
    <t>高速取引行為者名（英名）</t>
    <rPh sb="9" eb="11">
      <t>エイメイ</t>
    </rPh>
    <phoneticPr fontId="2"/>
  </si>
  <si>
    <t>三菱UFJモルガン・スタンレー証券</t>
    <phoneticPr fontId="3"/>
  </si>
  <si>
    <t>JPモルガン証券</t>
    <phoneticPr fontId="3"/>
  </si>
  <si>
    <t xml:space="preserve">JPMorgan Securities Japan Co.,Ltd. </t>
  </si>
  <si>
    <t>ちばぎん証券</t>
    <phoneticPr fontId="3"/>
  </si>
  <si>
    <t>SMBC日興証券</t>
    <phoneticPr fontId="3"/>
  </si>
  <si>
    <t>ABN AMRO Clearing Tokyo Co.,Ltd.</t>
  </si>
  <si>
    <t>Nomura Securities Co.,Ltd.</t>
    <phoneticPr fontId="3"/>
  </si>
  <si>
    <t>Barclays Securities Japan Limited</t>
    <phoneticPr fontId="3"/>
  </si>
  <si>
    <t>BNP Paribas Securities (Japan) Limited</t>
    <phoneticPr fontId="3"/>
  </si>
  <si>
    <t>Add/
Delete</t>
    <phoneticPr fontId="3"/>
  </si>
  <si>
    <t xml:space="preserve">4. Information about the user to be added or deleted	</t>
    <phoneticPr fontId="3"/>
  </si>
  <si>
    <t>3. CONNEQTOR registration environment.</t>
    <phoneticPr fontId="3"/>
  </si>
  <si>
    <t>Please select your current CONNEQTOR registration status.</t>
    <phoneticPr fontId="3"/>
  </si>
  <si>
    <t>Only demo environment is being registered</t>
    <phoneticPr fontId="3"/>
  </si>
  <si>
    <t>Registered for production use or Application for production use in progress</t>
    <phoneticPr fontId="3"/>
  </si>
  <si>
    <t>v20230911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</si>
</sst>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/&quot;mm&quot;/&quot;dd"/>
    <numFmt numFmtId="177" formatCode="0_);[Red]\(0\)"/>
  </numFmts>
  <fonts count="3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sz val="10.5"/>
      <color theme="1"/>
      <name val="Arial"/>
      <family val="2"/>
    </font>
    <font>
      <sz val="10.5"/>
      <color theme="0" tint="-0.499984740745262"/>
      <name val="Arial"/>
      <family val="2"/>
    </font>
    <font>
      <b/>
      <sz val="10.5"/>
      <color theme="1"/>
      <name val="Arial"/>
      <family val="2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u/>
      <sz val="8"/>
      <color theme="10"/>
      <name val="Arial"/>
      <family val="2"/>
    </font>
    <font>
      <u/>
      <sz val="9"/>
      <color theme="10"/>
      <name val="Arial"/>
      <family val="2"/>
    </font>
    <font>
      <b/>
      <sz val="9"/>
      <color theme="1"/>
      <name val="Arial"/>
      <family val="2"/>
    </font>
    <font>
      <sz val="10.5"/>
      <color theme="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4"/>
      <color theme="0" tint="-0.499984740745262"/>
      <name val="Arial"/>
      <family val="2"/>
    </font>
    <font>
      <b/>
      <sz val="10.5"/>
      <color theme="0" tint="-0.499984740745262"/>
      <name val="Arial"/>
      <family val="2"/>
    </font>
    <font>
      <sz val="10.5"/>
      <color theme="1" tint="0.249977111117893"/>
      <name val="Arial"/>
      <family val="2"/>
    </font>
    <font>
      <sz val="11"/>
      <color theme="1"/>
      <name val="Arial"/>
      <family val="2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rgb="FF000000"/>
      <name val="Meiryo UI"/>
      <family val="3"/>
      <charset val="128"/>
    </font>
    <font>
      <sz val="9"/>
      <color rgb="FF000000"/>
      <name val="Meiryo UI"/>
      <family val="3"/>
      <charset val="128"/>
    </font>
    <font>
      <sz val="10.5"/>
      <color theme="1"/>
      <name val="Meiryo UI"/>
      <family val="3"/>
      <charset val="128"/>
    </font>
    <font>
      <sz val="10.5"/>
      <color theme="0" tint="-0.499984740745262"/>
      <name val="Meiryo UI"/>
      <family val="3"/>
      <charset val="128"/>
    </font>
    <font>
      <sz val="9"/>
      <color theme="1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9"/>
      <color theme="1"/>
      <name val="Meiryo UI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23" fillId="0" borderId="0"/>
    <xf numFmtId="0" fontId="2" fillId="0" borderId="0">
      <alignment vertical="center"/>
    </xf>
  </cellStyleXfs>
  <cellXfs count="148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7" fillId="0" borderId="0" xfId="0" quotePrefix="1" applyFont="1" applyAlignment="1">
      <alignment horizontal="left" vertical="top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/>
    <xf numFmtId="0" fontId="7" fillId="0" borderId="0" xfId="0" applyFont="1" applyFill="1" applyAlignment="1">
      <alignment vertical="center"/>
    </xf>
    <xf numFmtId="0" fontId="6" fillId="0" borderId="0" xfId="0" applyFont="1" applyFill="1"/>
    <xf numFmtId="0" fontId="7" fillId="0" borderId="0" xfId="0" quotePrefix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quotePrefix="1" applyFont="1" applyAlignment="1">
      <alignment horizontal="left" vertical="center" wrapText="1"/>
    </xf>
    <xf numFmtId="0" fontId="5" fillId="2" borderId="0" xfId="0" applyFont="1" applyFill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8" fillId="0" borderId="0" xfId="0" applyFont="1"/>
    <xf numFmtId="0" fontId="8" fillId="0" borderId="0" xfId="0" applyFont="1" applyAlignment="1"/>
    <xf numFmtId="0" fontId="9" fillId="0" borderId="0" xfId="0" applyFont="1"/>
    <xf numFmtId="0" fontId="8" fillId="0" borderId="0" xfId="0" applyFont="1" applyAlignment="1">
      <alignment vertical="center"/>
    </xf>
    <xf numFmtId="0" fontId="11" fillId="0" borderId="0" xfId="1" applyFont="1" applyFill="1" applyAlignment="1">
      <alignment vertical="center"/>
    </xf>
    <xf numFmtId="0" fontId="8" fillId="0" borderId="0" xfId="0" applyFont="1" applyFill="1"/>
    <xf numFmtId="0" fontId="6" fillId="0" borderId="0" xfId="0" applyFont="1" applyAlignment="1">
      <alignment vertical="center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5" fillId="0" borderId="9" xfId="0" applyFont="1" applyBorder="1"/>
    <xf numFmtId="0" fontId="5" fillId="0" borderId="10" xfId="0" applyFont="1" applyBorder="1"/>
    <xf numFmtId="0" fontId="15" fillId="0" borderId="11" xfId="0" applyFont="1" applyBorder="1"/>
    <xf numFmtId="0" fontId="15" fillId="0" borderId="0" xfId="0" applyFont="1" applyBorder="1"/>
    <xf numFmtId="0" fontId="15" fillId="0" borderId="0" xfId="0" applyFont="1"/>
    <xf numFmtId="0" fontId="17" fillId="0" borderId="0" xfId="0" applyFont="1"/>
    <xf numFmtId="0" fontId="17" fillId="0" borderId="13" xfId="0" applyFont="1" applyBorder="1" applyAlignment="1">
      <alignment vertical="center" wrapText="1"/>
    </xf>
    <xf numFmtId="0" fontId="17" fillId="0" borderId="14" xfId="0" applyFont="1" applyBorder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quotePrefix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0" xfId="0" quotePrefix="1" applyFont="1" applyAlignment="1">
      <alignment horizontal="left" vertical="center" wrapText="1"/>
    </xf>
    <xf numFmtId="0" fontId="5" fillId="0" borderId="0" xfId="0" applyFont="1" applyFill="1" applyAlignment="1" applyProtection="1">
      <alignment horizontal="center"/>
      <protection locked="0"/>
    </xf>
    <xf numFmtId="0" fontId="8" fillId="0" borderId="0" xfId="0" applyFont="1" applyAlignment="1">
      <alignment horizontal="left" vertical="center" wrapText="1"/>
    </xf>
    <xf numFmtId="0" fontId="18" fillId="0" borderId="14" xfId="0" applyFont="1" applyBorder="1" applyAlignment="1">
      <alignment vertical="center"/>
    </xf>
    <xf numFmtId="0" fontId="18" fillId="0" borderId="15" xfId="0" applyFont="1" applyBorder="1" applyAlignment="1">
      <alignment vertical="center"/>
    </xf>
    <xf numFmtId="0" fontId="11" fillId="0" borderId="0" xfId="1" applyFont="1" applyAlignment="1">
      <alignment vertical="top" wrapText="1"/>
    </xf>
    <xf numFmtId="0" fontId="11" fillId="0" borderId="14" xfId="1" applyFont="1" applyBorder="1" applyAlignment="1">
      <alignment vertical="top" wrapText="1"/>
    </xf>
    <xf numFmtId="0" fontId="4" fillId="0" borderId="0" xfId="1" applyAlignment="1">
      <alignment vertical="top" wrapTex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16" fillId="0" borderId="0" xfId="1" applyFont="1" applyBorder="1" applyAlignment="1">
      <alignment vertical="center"/>
    </xf>
    <xf numFmtId="0" fontId="16" fillId="0" borderId="12" xfId="1" applyFont="1" applyBorder="1" applyAlignment="1">
      <alignment vertical="center"/>
    </xf>
    <xf numFmtId="0" fontId="8" fillId="0" borderId="0" xfId="0" applyFont="1" applyBorder="1" applyAlignment="1">
      <alignment vertical="top" wrapText="1"/>
    </xf>
    <xf numFmtId="0" fontId="20" fillId="0" borderId="0" xfId="0" applyFont="1" applyAlignment="1">
      <alignment vertical="center"/>
    </xf>
    <xf numFmtId="0" fontId="21" fillId="0" borderId="0" xfId="0" quotePrefix="1" applyFont="1" applyAlignment="1">
      <alignment vertical="center" wrapText="1"/>
    </xf>
    <xf numFmtId="0" fontId="21" fillId="0" borderId="0" xfId="0" quotePrefix="1" applyFont="1" applyAlignment="1">
      <alignment horizontal="left" vertical="top"/>
    </xf>
    <xf numFmtId="0" fontId="2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 wrapText="1"/>
    </xf>
    <xf numFmtId="0" fontId="9" fillId="0" borderId="0" xfId="0" applyFont="1" applyAlignment="1"/>
    <xf numFmtId="0" fontId="9" fillId="0" borderId="0" xfId="0" applyFont="1" applyAlignment="1">
      <alignment vertical="top" wrapText="1"/>
    </xf>
    <xf numFmtId="0" fontId="9" fillId="0" borderId="0" xfId="0" applyFont="1" applyAlignment="1">
      <alignment wrapText="1"/>
    </xf>
    <xf numFmtId="0" fontId="7" fillId="0" borderId="0" xfId="0" quotePrefix="1" applyFont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8" fillId="0" borderId="3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24" fillId="0" borderId="8" xfId="2" applyFont="1" applyBorder="1" applyAlignment="1">
      <alignment horizontal="left" vertical="top" wrapText="1"/>
    </xf>
    <xf numFmtId="0" fontId="24" fillId="0" borderId="9" xfId="2" applyFont="1" applyBorder="1" applyAlignment="1">
      <alignment horizontal="left" vertical="top" wrapText="1"/>
    </xf>
    <xf numFmtId="49" fontId="24" fillId="0" borderId="9" xfId="2" applyNumberFormat="1" applyFont="1" applyBorder="1" applyAlignment="1">
      <alignment horizontal="left" vertical="top" wrapText="1"/>
    </xf>
    <xf numFmtId="0" fontId="24" fillId="0" borderId="10" xfId="2" applyFont="1" applyBorder="1" applyAlignment="1">
      <alignment horizontal="left" vertical="top" wrapText="1"/>
    </xf>
    <xf numFmtId="0" fontId="23" fillId="0" borderId="0" xfId="2" applyAlignment="1">
      <alignment vertical="center"/>
    </xf>
    <xf numFmtId="14" fontId="24" fillId="0" borderId="0" xfId="2" applyNumberFormat="1" applyFont="1" applyAlignment="1">
      <alignment horizontal="left" vertical="top" wrapText="1"/>
    </xf>
    <xf numFmtId="176" fontId="26" fillId="0" borderId="0" xfId="2" applyNumberFormat="1" applyFont="1" applyAlignment="1">
      <alignment vertical="center"/>
    </xf>
    <xf numFmtId="0" fontId="26" fillId="0" borderId="0" xfId="2" applyFont="1" applyAlignment="1">
      <alignment vertical="center"/>
    </xf>
    <xf numFmtId="0" fontId="0" fillId="0" borderId="0" xfId="0" applyAlignment="1">
      <alignment vertical="center"/>
    </xf>
    <xf numFmtId="0" fontId="24" fillId="0" borderId="0" xfId="2" applyNumberFormat="1" applyFont="1" applyAlignment="1">
      <alignment horizontal="left" vertical="top" wrapText="1"/>
    </xf>
    <xf numFmtId="0" fontId="24" fillId="0" borderId="14" xfId="2" applyNumberFormat="1" applyFont="1" applyBorder="1" applyAlignment="1">
      <alignment horizontal="left" vertical="top" wrapText="1"/>
    </xf>
    <xf numFmtId="0" fontId="24" fillId="0" borderId="12" xfId="2" applyNumberFormat="1" applyFont="1" applyBorder="1" applyAlignment="1">
      <alignment horizontal="left" vertical="top" wrapText="1"/>
    </xf>
    <xf numFmtId="0" fontId="26" fillId="0" borderId="11" xfId="2" applyNumberFormat="1" applyFont="1" applyBorder="1" applyAlignment="1">
      <alignment horizontal="left" vertical="center"/>
    </xf>
    <xf numFmtId="0" fontId="23" fillId="0" borderId="0" xfId="2" applyNumberFormat="1" applyAlignment="1">
      <alignment horizontal="left" vertical="center"/>
    </xf>
    <xf numFmtId="0" fontId="26" fillId="0" borderId="0" xfId="2" applyNumberFormat="1" applyFont="1" applyAlignment="1">
      <alignment horizontal="left" vertical="center"/>
    </xf>
    <xf numFmtId="0" fontId="26" fillId="0" borderId="13" xfId="2" applyNumberFormat="1" applyFont="1" applyBorder="1" applyAlignment="1">
      <alignment horizontal="left" vertical="center"/>
    </xf>
    <xf numFmtId="0" fontId="26" fillId="0" borderId="14" xfId="2" applyNumberFormat="1" applyFont="1" applyBorder="1" applyAlignment="1">
      <alignment horizontal="left" vertical="center"/>
    </xf>
    <xf numFmtId="177" fontId="2" fillId="0" borderId="0" xfId="3" applyNumberFormat="1">
      <alignment vertical="center"/>
    </xf>
    <xf numFmtId="0" fontId="2" fillId="0" borderId="0" xfId="3">
      <alignment vertical="center"/>
    </xf>
    <xf numFmtId="177" fontId="2" fillId="0" borderId="0" xfId="3" applyNumberFormat="1" applyAlignment="1"/>
    <xf numFmtId="177" fontId="1" fillId="0" borderId="0" xfId="3" applyNumberFormat="1" applyFont="1">
      <alignment vertical="center"/>
    </xf>
    <xf numFmtId="0" fontId="8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quotePrefix="1" applyFont="1" applyAlignment="1">
      <alignment vertical="center"/>
    </xf>
    <xf numFmtId="0" fontId="32" fillId="0" borderId="0" xfId="0" quotePrefix="1" applyFont="1" applyAlignment="1">
      <alignment vertical="top" wrapText="1"/>
    </xf>
    <xf numFmtId="0" fontId="28" fillId="0" borderId="0" xfId="0" quotePrefix="1" applyFont="1" applyAlignment="1">
      <alignment horizontal="left" vertical="top" wrapText="1"/>
    </xf>
    <xf numFmtId="0" fontId="32" fillId="0" borderId="0" xfId="0" applyFont="1" applyAlignment="1">
      <alignment vertical="top" wrapText="1"/>
    </xf>
    <xf numFmtId="0" fontId="28" fillId="2" borderId="0" xfId="0" applyFont="1" applyFill="1" applyAlignment="1" applyProtection="1">
      <alignment horizontal="center"/>
      <protection locked="0"/>
    </xf>
    <xf numFmtId="0" fontId="32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9" fillId="0" borderId="0" xfId="0" applyFont="1" applyProtection="1">
      <protection locked="0"/>
    </xf>
    <xf numFmtId="0" fontId="33" fillId="0" borderId="0" xfId="0" applyFont="1"/>
    <xf numFmtId="0" fontId="28" fillId="0" borderId="0" xfId="0" applyFont="1" applyAlignment="1">
      <alignment horizontal="left" vertical="top" wrapText="1"/>
    </xf>
    <xf numFmtId="0" fontId="32" fillId="0" borderId="0" xfId="0" quotePrefix="1" applyFont="1" applyAlignment="1">
      <alignment horizontal="center" vertical="top" wrapText="1"/>
    </xf>
    <xf numFmtId="14" fontId="24" fillId="0" borderId="14" xfId="2" applyNumberFormat="1" applyFont="1" applyBorder="1" applyAlignment="1">
      <alignment horizontal="left" vertical="top" wrapText="1"/>
    </xf>
    <xf numFmtId="0" fontId="23" fillId="0" borderId="14" xfId="2" applyNumberFormat="1" applyBorder="1" applyAlignment="1">
      <alignment horizontal="left" vertical="center"/>
    </xf>
    <xf numFmtId="0" fontId="24" fillId="0" borderId="15" xfId="2" applyNumberFormat="1" applyFont="1" applyBorder="1" applyAlignment="1">
      <alignment horizontal="left" vertical="top" wrapText="1"/>
    </xf>
    <xf numFmtId="0" fontId="23" fillId="0" borderId="0" xfId="2" applyNumberForma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29" fillId="0" borderId="0" xfId="0" applyNumberFormat="1" applyFont="1" applyProtection="1">
      <protection locked="0"/>
    </xf>
    <xf numFmtId="0" fontId="32" fillId="0" borderId="0" xfId="0" quotePrefix="1" applyFont="1" applyAlignment="1">
      <alignment horizontal="left" vertical="center"/>
    </xf>
    <xf numFmtId="0" fontId="28" fillId="0" borderId="0" xfId="0" quotePrefix="1" applyFont="1" applyAlignment="1">
      <alignment horizontal="left" vertical="top" wrapText="1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49" fontId="7" fillId="2" borderId="7" xfId="0" applyNumberFormat="1" applyFont="1" applyFill="1" applyBorder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7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6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2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1" xfId="1" applyNumberFormat="1" applyFill="1" applyBorder="1" applyAlignment="1" applyProtection="1">
      <alignment horizontal="center" vertical="center" shrinkToFit="1"/>
      <protection locked="0"/>
    </xf>
    <xf numFmtId="49" fontId="7" fillId="2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quotePrefix="1" applyFont="1" applyAlignment="1">
      <alignment horizontal="left" vertical="center"/>
    </xf>
    <xf numFmtId="0" fontId="22" fillId="0" borderId="9" xfId="0" applyFont="1" applyBorder="1" applyAlignment="1">
      <alignment horizontal="right"/>
    </xf>
    <xf numFmtId="0" fontId="1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6" fillId="0" borderId="0" xfId="1" applyFont="1" applyBorder="1" applyAlignment="1">
      <alignment horizontal="left" vertical="center"/>
    </xf>
    <xf numFmtId="0" fontId="18" fillId="0" borderId="14" xfId="0" quotePrefix="1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7" fillId="0" borderId="0" xfId="0" quotePrefix="1" applyFont="1" applyAlignment="1">
      <alignment horizontal="left" vertical="center" wrapText="1"/>
    </xf>
    <xf numFmtId="0" fontId="11" fillId="0" borderId="0" xfId="1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14" fontId="7" fillId="2" borderId="3" xfId="0" applyNumberFormat="1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0" fillId="0" borderId="0" xfId="1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7" fillId="2" borderId="3" xfId="0" quotePrefix="1" applyNumberFormat="1" applyFont="1" applyFill="1" applyBorder="1" applyAlignment="1" applyProtection="1">
      <alignment horizontal="center" vertical="center"/>
      <protection locked="0"/>
    </xf>
    <xf numFmtId="49" fontId="7" fillId="2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14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</cellXfs>
  <cellStyles count="4">
    <cellStyle name="ハイパーリンク" xfId="1" builtinId="8"/>
    <cellStyle name="標準" xfId="0" builtinId="0"/>
    <cellStyle name="標準 2" xfId="2" xr:uid="{4BF5C70F-977C-4101-A4B8-0D5624CD8BE1}"/>
    <cellStyle name="標準 3" xfId="3" xr:uid="{24FAC416-6281-46D1-AB13-726FC58F6A0B}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P$26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firstButton="1" fmlaLink="$AP$38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25</xdr:row>
          <xdr:rowOff>0</xdr:rowOff>
        </xdr:from>
        <xdr:to>
          <xdr:col>4</xdr:col>
          <xdr:colOff>0</xdr:colOff>
          <xdr:row>26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3229</xdr:colOff>
      <xdr:row>0</xdr:row>
      <xdr:rowOff>1373</xdr:rowOff>
    </xdr:from>
    <xdr:to>
      <xdr:col>4</xdr:col>
      <xdr:colOff>114300</xdr:colOff>
      <xdr:row>1</xdr:row>
      <xdr:rowOff>66423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229" y="1373"/>
          <a:ext cx="873071" cy="236500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Arial" panose="020B0604020202020204" pitchFamily="34" charset="0"/>
              <a:ea typeface="Meiryo UI" panose="020B0604030504040204" pitchFamily="50" charset="-128"/>
              <a:cs typeface="Arial" panose="020B0604020202020204" pitchFamily="34" charset="0"/>
            </a:rPr>
            <a:t>PT-73</a:t>
          </a:r>
          <a:endParaRPr kumimoji="1" lang="ja-JP" altLang="en-US" sz="1000" b="1">
            <a:solidFill>
              <a:sysClr val="windowText" lastClr="000000"/>
            </a:solidFill>
            <a:latin typeface="Arial" panose="020B0604020202020204" pitchFamily="34" charset="0"/>
            <a:ea typeface="Meiryo UI" panose="020B0604030504040204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30</xdr:col>
      <xdr:colOff>104775</xdr:colOff>
      <xdr:row>0</xdr:row>
      <xdr:rowOff>47625</xdr:rowOff>
    </xdr:from>
    <xdr:to>
      <xdr:col>37</xdr:col>
      <xdr:colOff>77730</xdr:colOff>
      <xdr:row>2</xdr:row>
      <xdr:rowOff>123825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5819775" y="47625"/>
          <a:ext cx="1306455" cy="419100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800" b="1">
              <a:solidFill>
                <a:schemeClr val="bg1"/>
              </a:solidFill>
              <a:latin typeface="Arial" panose="020B0604020202020204" pitchFamily="34" charset="0"/>
              <a:ea typeface="Times New Roman" panose="020B0604030504040204" pitchFamily="50" charset="-128"/>
              <a:cs typeface="Arial" panose="020B0604020202020204" pitchFamily="34" charset="0"/>
            </a:rPr>
            <a:t>Prop / </a:t>
          </a:r>
          <a:r>
            <a:rPr kumimoji="1" lang="ja-JP" altLang="en-US" sz="800" b="1">
              <a:solidFill>
                <a:schemeClr val="bg1"/>
              </a:solidFill>
              <a:latin typeface="Arial" panose="020B0604020202020204" pitchFamily="34" charset="0"/>
              <a:ea typeface="Times New Roman" panose="020B0604030504040204" pitchFamily="50" charset="-128"/>
              <a:cs typeface="Arial" panose="020B0604020202020204" pitchFamily="34" charset="0"/>
            </a:rPr>
            <a:t>Market maker</a:t>
          </a:r>
          <a:br>
            <a:rPr kumimoji="1" lang="en-US" altLang="ja-JP" sz="800" b="1">
              <a:solidFill>
                <a:schemeClr val="bg1"/>
              </a:solidFill>
              <a:latin typeface="Arial" panose="020B0604020202020204" pitchFamily="34" charset="0"/>
              <a:ea typeface="Times New Roman" panose="020B0604030504040204" pitchFamily="50" charset="-128"/>
              <a:cs typeface="Arial" panose="020B0604020202020204" pitchFamily="34" charset="0"/>
            </a:rPr>
          </a:br>
          <a:r>
            <a:rPr kumimoji="1" lang="en-US" altLang="ja-JP" sz="800" b="1">
              <a:solidFill>
                <a:schemeClr val="bg1"/>
              </a:solidFill>
              <a:latin typeface="Arial" panose="020B0604020202020204" pitchFamily="34" charset="0"/>
              <a:ea typeface="Times New Roman" panose="020B0604030504040204" pitchFamily="50" charset="-128"/>
              <a:cs typeface="Arial" panose="020B0604020202020204" pitchFamily="34" charset="0"/>
            </a:rPr>
            <a:t>for investor</a:t>
          </a:r>
          <a:r>
            <a:rPr kumimoji="1" lang="en-US" altLang="ja-JP" sz="800" b="1" baseline="0">
              <a:solidFill>
                <a:schemeClr val="bg1"/>
              </a:solidFill>
              <a:latin typeface="Arial" panose="020B0604020202020204" pitchFamily="34" charset="0"/>
              <a:ea typeface="Times New Roman" panose="020B0604030504040204" pitchFamily="50" charset="-128"/>
              <a:cs typeface="Arial" panose="020B0604020202020204" pitchFamily="34" charset="0"/>
            </a:rPr>
            <a:t> function</a:t>
          </a:r>
          <a:endParaRPr kumimoji="1" lang="en-US" altLang="ja-JP" sz="800" b="1">
            <a:solidFill>
              <a:schemeClr val="bg1"/>
            </a:solidFill>
            <a:latin typeface="Arial" panose="020B0604020202020204" pitchFamily="34" charset="0"/>
            <a:ea typeface="Meiryo UI" panose="020B0604030504040204" pitchFamily="50" charset="-128"/>
            <a:cs typeface="Arial" panose="020B060402020202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35</xdr:row>
          <xdr:rowOff>228600</xdr:rowOff>
        </xdr:from>
        <xdr:to>
          <xdr:col>4</xdr:col>
          <xdr:colOff>152400</xdr:colOff>
          <xdr:row>40</xdr:row>
          <xdr:rowOff>28575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37</xdr:row>
          <xdr:rowOff>0</xdr:rowOff>
        </xdr:from>
        <xdr:to>
          <xdr:col>4</xdr:col>
          <xdr:colOff>28575</xdr:colOff>
          <xdr:row>37</xdr:row>
          <xdr:rowOff>238125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39</xdr:row>
          <xdr:rowOff>19050</xdr:rowOff>
        </xdr:from>
        <xdr:to>
          <xdr:col>4</xdr:col>
          <xdr:colOff>19050</xdr:colOff>
          <xdr:row>40</xdr:row>
          <xdr:rowOff>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13" Type="http://schemas.openxmlformats.org/officeDocument/2006/relationships/ctrlProp" Target="../ctrlProps/ctrlProp4.xml"/><Relationship Id="rId3" Type="http://schemas.openxmlformats.org/officeDocument/2006/relationships/hyperlink" Target="https://jpxsystem.com/doc/cq/doku.php?id=documents" TargetMode="External"/><Relationship Id="rId7" Type="http://schemas.openxmlformats.org/officeDocument/2006/relationships/drawing" Target="../drawings/drawing1.xml"/><Relationship Id="rId12" Type="http://schemas.openxmlformats.org/officeDocument/2006/relationships/ctrlProp" Target="../ctrlProps/ctrlProp3.xml"/><Relationship Id="rId2" Type="http://schemas.openxmlformats.org/officeDocument/2006/relationships/hyperlink" Target="mailto:ask-conneqtor@jpx.co.jp" TargetMode="External"/><Relationship Id="rId1" Type="http://schemas.openxmlformats.org/officeDocument/2006/relationships/hyperlink" Target="https://www.jpx.co.jp/english/corporate/governance/security/personal-information/" TargetMode="External"/><Relationship Id="rId6" Type="http://schemas.openxmlformats.org/officeDocument/2006/relationships/customProperty" Target="../customProperty3.bin"/><Relationship Id="rId11" Type="http://schemas.openxmlformats.org/officeDocument/2006/relationships/ctrlProp" Target="../ctrlProps/ctrlProp2.xml"/><Relationship Id="rId5" Type="http://schemas.openxmlformats.org/officeDocument/2006/relationships/customProperty" Target="../customProperty2.bin"/><Relationship Id="rId10" Type="http://schemas.openxmlformats.org/officeDocument/2006/relationships/ctrlProp" Target="../ctrlProps/ctrlProp1.xml"/><Relationship Id="rId4" Type="http://schemas.openxmlformats.org/officeDocument/2006/relationships/printerSettings" Target="../printerSettings/printerSettings2.bin"/><Relationship Id="rId9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5BD-6A20-4B79-A2DA-3016CE025E0C}">
  <sheetPr codeName="Sheet2"/>
  <dimension ref="A1:AZ12"/>
  <sheetViews>
    <sheetView zoomScale="85" zoomScaleNormal="85" workbookViewId="0"/>
  </sheetViews>
  <sheetFormatPr defaultColWidth="23.625" defaultRowHeight="14.25" x14ac:dyDescent="0.15"/>
  <cols>
    <col min="1" max="1" width="8.5" style="69" customWidth="1"/>
    <col min="2" max="2" width="20.75" style="69" bestFit="1" customWidth="1"/>
    <col min="3" max="3" width="17.5" style="69" bestFit="1" customWidth="1"/>
    <col min="4" max="4" width="21.625" style="69" bestFit="1" customWidth="1"/>
    <col min="5" max="5" width="17.5" style="69" bestFit="1" customWidth="1"/>
    <col min="6" max="7" width="20.75" style="69" bestFit="1" customWidth="1"/>
    <col min="8" max="8" width="22.75" style="69" bestFit="1" customWidth="1"/>
    <col min="9" max="9" width="19.75" style="69" bestFit="1" customWidth="1"/>
    <col min="10" max="10" width="29.25" style="69" customWidth="1"/>
    <col min="11" max="11" width="18.125" style="69" bestFit="1" customWidth="1"/>
    <col min="12" max="12" width="22.875" style="69" bestFit="1" customWidth="1"/>
    <col min="13" max="13" width="19.75" style="69" bestFit="1" customWidth="1"/>
    <col min="14" max="14" width="17.75" style="69" bestFit="1" customWidth="1"/>
    <col min="15" max="15" width="21.875" style="69" customWidth="1"/>
    <col min="16" max="16" width="24.125" style="69" bestFit="1" customWidth="1"/>
    <col min="17" max="19" width="21.625" style="69" customWidth="1"/>
    <col min="20" max="20" width="23" style="69" bestFit="1" customWidth="1"/>
    <col min="21" max="21" width="13.75" style="69" bestFit="1" customWidth="1"/>
    <col min="22" max="22" width="13.25" style="69" bestFit="1" customWidth="1"/>
    <col min="23" max="24" width="33.75" style="69" customWidth="1"/>
    <col min="25" max="25" width="19.25" style="69" bestFit="1" customWidth="1"/>
    <col min="26" max="26" width="19.5" style="69" bestFit="1" customWidth="1"/>
    <col min="27" max="27" width="32.375" style="69" customWidth="1"/>
    <col min="28" max="28" width="31.25" style="69" customWidth="1"/>
    <col min="29" max="29" width="53.25" style="69" bestFit="1" customWidth="1"/>
    <col min="30" max="30" width="49.5" style="69" customWidth="1"/>
    <col min="31" max="31" width="22.625" style="69" bestFit="1" customWidth="1"/>
    <col min="32" max="32" width="43.75" style="69" customWidth="1"/>
    <col min="33" max="33" width="39.25" style="69" customWidth="1"/>
    <col min="34" max="34" width="20" style="69" bestFit="1" customWidth="1"/>
    <col min="35" max="35" width="18.75" style="69" bestFit="1" customWidth="1"/>
    <col min="36" max="36" width="15.75" style="69" bestFit="1" customWidth="1"/>
    <col min="37" max="37" width="18.75" style="69" bestFit="1" customWidth="1"/>
    <col min="38" max="38" width="15.125" style="69" bestFit="1" customWidth="1"/>
    <col min="39" max="39" width="17.875" style="69" bestFit="1" customWidth="1"/>
    <col min="40" max="40" width="14.5" style="69" bestFit="1" customWidth="1"/>
    <col min="41" max="41" width="13.75" style="69" bestFit="1" customWidth="1"/>
    <col min="42" max="42" width="14.875" style="69" bestFit="1" customWidth="1"/>
    <col min="43" max="43" width="15" style="69" bestFit="1" customWidth="1"/>
    <col min="44" max="44" width="21.5" style="69" customWidth="1"/>
    <col min="45" max="45" width="26.5" style="69" customWidth="1"/>
    <col min="46" max="46" width="25.5" style="69" customWidth="1"/>
    <col min="47" max="47" width="20.875" style="69" customWidth="1"/>
    <col min="48" max="49" width="26.375" style="69" customWidth="1"/>
    <col min="50" max="50" width="13.625" style="69" bestFit="1" customWidth="1"/>
    <col min="51" max="51" width="14.625" style="69" bestFit="1" customWidth="1"/>
    <col min="52" max="16384" width="23.625" style="69"/>
  </cols>
  <sheetData>
    <row r="1" spans="1:52" ht="31.5" x14ac:dyDescent="0.15">
      <c r="A1" s="65" t="s">
        <v>31</v>
      </c>
      <c r="B1" s="66" t="s">
        <v>32</v>
      </c>
      <c r="C1" s="66" t="s">
        <v>33</v>
      </c>
      <c r="D1" s="66" t="s">
        <v>34</v>
      </c>
      <c r="E1" s="66" t="s">
        <v>35</v>
      </c>
      <c r="F1" s="66" t="s">
        <v>36</v>
      </c>
      <c r="G1" s="66" t="s">
        <v>37</v>
      </c>
      <c r="H1" s="66" t="s">
        <v>38</v>
      </c>
      <c r="I1" s="66" t="s">
        <v>39</v>
      </c>
      <c r="J1" s="66" t="s">
        <v>40</v>
      </c>
      <c r="K1" s="66" t="s">
        <v>41</v>
      </c>
      <c r="L1" s="66" t="s">
        <v>42</v>
      </c>
      <c r="M1" s="66" t="s">
        <v>43</v>
      </c>
      <c r="N1" s="66" t="s">
        <v>44</v>
      </c>
      <c r="O1" s="67" t="s">
        <v>45</v>
      </c>
      <c r="P1" s="66" t="s">
        <v>46</v>
      </c>
      <c r="Q1" s="66" t="s">
        <v>47</v>
      </c>
      <c r="R1" s="66" t="s">
        <v>48</v>
      </c>
      <c r="S1" s="66" t="s">
        <v>49</v>
      </c>
      <c r="T1" s="66" t="s">
        <v>50</v>
      </c>
      <c r="U1" s="66" t="s">
        <v>51</v>
      </c>
      <c r="V1" s="66" t="s">
        <v>52</v>
      </c>
      <c r="W1" s="66" t="s">
        <v>53</v>
      </c>
      <c r="X1" s="66" t="s">
        <v>54</v>
      </c>
      <c r="Y1" s="66" t="s">
        <v>55</v>
      </c>
      <c r="Z1" s="66" t="s">
        <v>56</v>
      </c>
      <c r="AA1" s="66" t="s">
        <v>57</v>
      </c>
      <c r="AB1" s="66" t="s">
        <v>58</v>
      </c>
      <c r="AC1" s="66" t="s">
        <v>59</v>
      </c>
      <c r="AD1" s="66" t="s">
        <v>60</v>
      </c>
      <c r="AE1" s="66" t="s">
        <v>61</v>
      </c>
      <c r="AF1" s="66" t="s">
        <v>62</v>
      </c>
      <c r="AG1" s="66" t="s">
        <v>63</v>
      </c>
      <c r="AH1" s="66" t="s">
        <v>64</v>
      </c>
      <c r="AI1" s="66" t="s">
        <v>65</v>
      </c>
      <c r="AJ1" s="66" t="s">
        <v>66</v>
      </c>
      <c r="AK1" s="66" t="s">
        <v>67</v>
      </c>
      <c r="AL1" s="66" t="s">
        <v>68</v>
      </c>
      <c r="AM1" s="66" t="s">
        <v>69</v>
      </c>
      <c r="AN1" s="66" t="s">
        <v>70</v>
      </c>
      <c r="AO1" s="66" t="s">
        <v>71</v>
      </c>
      <c r="AP1" s="66" t="s">
        <v>72</v>
      </c>
      <c r="AQ1" s="66" t="s">
        <v>73</v>
      </c>
      <c r="AR1" s="66" t="s">
        <v>74</v>
      </c>
      <c r="AS1" s="66" t="s">
        <v>75</v>
      </c>
      <c r="AT1" s="66" t="s">
        <v>76</v>
      </c>
      <c r="AU1" s="66" t="s">
        <v>77</v>
      </c>
      <c r="AV1" s="66" t="s">
        <v>78</v>
      </c>
      <c r="AW1" s="66" t="s">
        <v>79</v>
      </c>
      <c r="AX1" s="66" t="s">
        <v>80</v>
      </c>
      <c r="AY1" s="68" t="s">
        <v>81</v>
      </c>
    </row>
    <row r="2" spans="1:52" s="78" customFormat="1" ht="20.25" customHeight="1" x14ac:dyDescent="0.15">
      <c r="A2" s="77" t="str">
        <f>IF('PT-73'!C53="Add","新規","")</f>
        <v/>
      </c>
      <c r="B2" s="74" t="str">
        <f>IF('PT-73'!C53="Add","登録待ち","")</f>
        <v/>
      </c>
      <c r="C2" s="70" t="str">
        <f>IF('PT-73'!C53="Add",'PT-73'!$AA$5,"")</f>
        <v/>
      </c>
      <c r="D2" s="74"/>
      <c r="E2" s="74"/>
      <c r="F2" s="74"/>
      <c r="G2" s="74"/>
      <c r="H2" s="74" t="str">
        <f>IF('PT-73'!C53="Add","投資家","")</f>
        <v/>
      </c>
      <c r="I2" s="74" t="str">
        <f>IF('PT-73'!C53="Add",VLOOKUP('PT-73'!$L$13,コードM!$A:$C,2,FALSE),"")</f>
        <v/>
      </c>
      <c r="J2" s="74" t="str">
        <f>IF('PT-73'!C53="Add",VLOOKUP('PT-73'!$L$13,コードM!$A:$D,3,FALSE),"")</f>
        <v/>
      </c>
      <c r="K2" s="78" t="str">
        <f>IF('PT-73'!C53="Add",'PT-73'!$L$13,"")</f>
        <v/>
      </c>
      <c r="L2" s="74" t="str">
        <f>IF('PT-73'!C53="Add","委託","")</f>
        <v/>
      </c>
      <c r="M2" s="74" t="str">
        <f>IF('PT-73'!C53="Add","-","")</f>
        <v/>
      </c>
      <c r="N2" s="74" t="str">
        <f>IF('PT-73'!C53="Add",'PT-73'!$L$16,"")</f>
        <v/>
      </c>
      <c r="O2" s="74" t="str">
        <f>IF('PT-73'!C53="Add",'PT-73'!$L$18,"")</f>
        <v/>
      </c>
      <c r="P2" s="74" t="str">
        <f>IF('PT-73'!C53="Add",'PT-73'!$L$20,"")</f>
        <v/>
      </c>
      <c r="Q2" s="74" t="str">
        <f>IF('PT-73'!C53="Add","-","")</f>
        <v/>
      </c>
      <c r="R2" s="74" t="str">
        <f>IF('PT-73'!C53="Add","対象","")</f>
        <v/>
      </c>
      <c r="S2" s="74"/>
      <c r="T2" s="74" t="str">
        <f>IF('PT-73'!C53="Add",コードM!F2,"")</f>
        <v/>
      </c>
      <c r="U2" s="74" t="str">
        <f>IF('PT-73'!C53="Add",'PT-73'!F53,"")</f>
        <v/>
      </c>
      <c r="V2" s="74" t="str">
        <f>IF('PT-73'!C53="Add",'PT-73'!K53,"")</f>
        <v/>
      </c>
      <c r="W2" s="74" t="str">
        <f>IF('PT-73'!C53="Add",'PT-73'!P53,"")</f>
        <v/>
      </c>
      <c r="X2" s="74" t="str">
        <f>IF(COUNTIF(W:W,W2)&gt;1,"",W2)</f>
        <v/>
      </c>
      <c r="Y2" s="74"/>
      <c r="Z2" s="74" t="str">
        <f>IF('PT-73'!C53="Add","あり","")</f>
        <v/>
      </c>
      <c r="AA2" s="74" t="str">
        <f>IF('PT-73'!C53="Add",ASC('PT-73'!X53),"")</f>
        <v/>
      </c>
      <c r="AB2" s="74" t="str">
        <f t="shared" ref="AB2:AB11" si="0">IF(LEFT(AA2,1)="0", "+81 " &amp; SUBSTITUTE(RIGHT(AA2,LEN(AA2)-1),"-",""),SUBSTITUTE(AA2,"-",""))</f>
        <v/>
      </c>
      <c r="AC2" s="74" t="str">
        <f>IF('PT-73'!C53="Add","-","")</f>
        <v/>
      </c>
      <c r="AD2" s="74"/>
      <c r="AE2" s="74" t="str">
        <f>IF('PT-73'!C53="Add","-","")</f>
        <v/>
      </c>
      <c r="AF2" s="74" t="str">
        <f>IF('PT-73'!C53="Add","-","")</f>
        <v/>
      </c>
      <c r="AG2" s="74" t="str">
        <f>IF('PT-73'!C53="Add","-","")</f>
        <v/>
      </c>
      <c r="AH2" s="74" t="str">
        <f>IF('PT-73'!C53="Add","-","")</f>
        <v/>
      </c>
      <c r="AI2" s="74" t="str">
        <f>IF('PT-73'!C53="Add","-","")</f>
        <v/>
      </c>
      <c r="AJ2" s="74" t="str">
        <f>IF('PT-73'!C53="Add","-","")</f>
        <v/>
      </c>
      <c r="AK2" s="74" t="str">
        <f>IF('PT-73'!C53="Add","-","")</f>
        <v/>
      </c>
      <c r="AL2" s="74" t="str">
        <f>IF('PT-73'!C53="Add","-","")</f>
        <v/>
      </c>
      <c r="AM2" s="74" t="str">
        <f>IF('PT-73'!C53="Add","-","")</f>
        <v/>
      </c>
      <c r="AN2" s="74" t="str">
        <f>IF('PT-73'!C53="Add","-","")</f>
        <v/>
      </c>
      <c r="AO2" s="74" t="str">
        <f>IF('PT-73'!C53="Add","-","")</f>
        <v/>
      </c>
      <c r="AP2" s="74" t="str">
        <f>IF('PT-73'!C53="Add","-","")</f>
        <v/>
      </c>
      <c r="AQ2" s="74" t="str">
        <f>IF('PT-73'!C53="Add","-","")</f>
        <v/>
      </c>
      <c r="AR2" s="74" t="str">
        <f>IF('PT-73'!C53="Add","-","")</f>
        <v/>
      </c>
      <c r="AS2" s="74" t="str">
        <f>IF('PT-73'!C53="Add","-","")</f>
        <v/>
      </c>
      <c r="AT2" s="74" t="str">
        <f>IF('PT-73'!C53="Add","-","")</f>
        <v/>
      </c>
      <c r="AU2" s="74" t="str">
        <f>IF('PT-73'!C53="Add","-","")</f>
        <v/>
      </c>
      <c r="AV2" s="74" t="str">
        <f>IF('PT-73'!C53="Add","-","")</f>
        <v/>
      </c>
      <c r="AW2" s="74" t="str">
        <f>IF('PT-73'!C53="Add","-","")</f>
        <v/>
      </c>
      <c r="AX2" s="74" t="str">
        <f>IF('PT-73'!C53="Add","-","")</f>
        <v/>
      </c>
      <c r="AY2" s="76" t="str">
        <f>IF('PT-73'!C53="Add","-","")</f>
        <v/>
      </c>
    </row>
    <row r="3" spans="1:52" s="78" customFormat="1" ht="20.25" customHeight="1" x14ac:dyDescent="0.15">
      <c r="A3" s="77" t="str">
        <f>IF('PT-73'!C54="Add","新規","")</f>
        <v/>
      </c>
      <c r="B3" s="74" t="str">
        <f>IF('PT-73'!C54="Add","登録待ち","")</f>
        <v/>
      </c>
      <c r="C3" s="70" t="str">
        <f>IF('PT-73'!C54="Add",'PT-73'!$AA$5,"")</f>
        <v/>
      </c>
      <c r="D3" s="79"/>
      <c r="E3" s="79"/>
      <c r="F3" s="79"/>
      <c r="G3" s="79"/>
      <c r="H3" s="74" t="str">
        <f>IF('PT-73'!C54="Add","投資家","")</f>
        <v/>
      </c>
      <c r="I3" s="74" t="str">
        <f>IF('PT-73'!C54="Add",VLOOKUP('PT-73'!$L$13,コードM!$A:$C,2,FALSE),"")</f>
        <v/>
      </c>
      <c r="J3" s="74" t="str">
        <f>IF('PT-73'!C54="Add",VLOOKUP('PT-73'!$L$13,コードM!$A:$D,3,FALSE),"")</f>
        <v/>
      </c>
      <c r="K3" s="78" t="str">
        <f>IF('PT-73'!C54="Add",'PT-73'!$L$13,"")</f>
        <v/>
      </c>
      <c r="L3" s="74" t="str">
        <f>IF('PT-73'!C54="Add","委託","")</f>
        <v/>
      </c>
      <c r="M3" s="74" t="str">
        <f>IF('PT-73'!C54="Add","-","")</f>
        <v/>
      </c>
      <c r="N3" s="74" t="str">
        <f>IF('PT-73'!C54="Add",'PT-73'!$L$16,"")</f>
        <v/>
      </c>
      <c r="O3" s="74" t="str">
        <f>IF('PT-73'!C54="Add",'PT-73'!$L$18,"")</f>
        <v/>
      </c>
      <c r="P3" s="74" t="str">
        <f>IF('PT-73'!C54="Add",'PT-73'!$L$20,"")</f>
        <v/>
      </c>
      <c r="Q3" s="74" t="str">
        <f>IF('PT-73'!C54="Add","-","")</f>
        <v/>
      </c>
      <c r="R3" s="74" t="str">
        <f>IF('PT-73'!C54="Add","対象","")</f>
        <v/>
      </c>
      <c r="S3" s="79"/>
      <c r="T3" s="74" t="str">
        <f>IF('PT-73'!C54="Add",コードM!F3,"")</f>
        <v/>
      </c>
      <c r="U3" s="74" t="str">
        <f>IF('PT-73'!C54="Add",'PT-73'!F54,"")</f>
        <v/>
      </c>
      <c r="V3" s="74" t="str">
        <f>IF('PT-73'!C54="Add",'PT-73'!K54,"")</f>
        <v/>
      </c>
      <c r="W3" s="74" t="str">
        <f>IF('PT-73'!C54="Add",'PT-73'!P54,"")</f>
        <v/>
      </c>
      <c r="X3" s="74" t="str">
        <f>IF(COUNTIF(W:W,W3)&gt;1,"",W3)</f>
        <v/>
      </c>
      <c r="Y3" s="74"/>
      <c r="Z3" s="74" t="str">
        <f>IF('PT-73'!C54="Add","あり","")</f>
        <v/>
      </c>
      <c r="AA3" s="74" t="str">
        <f>IF('PT-73'!C54="Add",ASC('PT-73'!X54),"")</f>
        <v/>
      </c>
      <c r="AB3" s="74" t="str">
        <f t="shared" si="0"/>
        <v/>
      </c>
      <c r="AC3" s="74" t="str">
        <f>IF('PT-73'!C54="Add","-","")</f>
        <v/>
      </c>
      <c r="AD3" s="74"/>
      <c r="AE3" s="74" t="str">
        <f>IF('PT-73'!C54="Add","-","")</f>
        <v/>
      </c>
      <c r="AF3" s="74" t="str">
        <f>IF('PT-73'!C54="Add","-","")</f>
        <v/>
      </c>
      <c r="AG3" s="74" t="str">
        <f>IF('PT-73'!C54="Add","-","")</f>
        <v/>
      </c>
      <c r="AH3" s="74" t="str">
        <f>IF('PT-73'!C54="Add","-","")</f>
        <v/>
      </c>
      <c r="AI3" s="74" t="str">
        <f>IF('PT-73'!C54="Add","-","")</f>
        <v/>
      </c>
      <c r="AJ3" s="74" t="str">
        <f>IF('PT-73'!C54="Add","-","")</f>
        <v/>
      </c>
      <c r="AK3" s="74" t="str">
        <f>IF('PT-73'!C54="Add","-","")</f>
        <v/>
      </c>
      <c r="AL3" s="74" t="str">
        <f>IF('PT-73'!C54="Add","-","")</f>
        <v/>
      </c>
      <c r="AM3" s="74" t="str">
        <f>IF('PT-73'!C54="Add","-","")</f>
        <v/>
      </c>
      <c r="AN3" s="74" t="str">
        <f>IF('PT-73'!C54="Add","-","")</f>
        <v/>
      </c>
      <c r="AO3" s="74" t="str">
        <f>IF('PT-73'!C54="Add","-","")</f>
        <v/>
      </c>
      <c r="AP3" s="74" t="str">
        <f>IF('PT-73'!C54="Add","-","")</f>
        <v/>
      </c>
      <c r="AQ3" s="74" t="str">
        <f>IF('PT-73'!C54="Add","-","")</f>
        <v/>
      </c>
      <c r="AR3" s="74" t="str">
        <f>IF('PT-73'!C54="Add","-","")</f>
        <v/>
      </c>
      <c r="AS3" s="74" t="str">
        <f>IF('PT-73'!C54="Add","-","")</f>
        <v/>
      </c>
      <c r="AT3" s="74" t="str">
        <f>IF('PT-73'!C54="Add","-","")</f>
        <v/>
      </c>
      <c r="AU3" s="74" t="str">
        <f>IF('PT-73'!C54="Add","-","")</f>
        <v/>
      </c>
      <c r="AV3" s="74" t="str">
        <f>IF('PT-73'!C54="Add","-","")</f>
        <v/>
      </c>
      <c r="AW3" s="74" t="str">
        <f>IF('PT-73'!C54="Add","-","")</f>
        <v/>
      </c>
      <c r="AX3" s="74" t="str">
        <f>IF('PT-73'!C54="Add","-","")</f>
        <v/>
      </c>
      <c r="AY3" s="76" t="str">
        <f>IF('PT-73'!C54="Add","-","")</f>
        <v/>
      </c>
    </row>
    <row r="4" spans="1:52" s="78" customFormat="1" ht="20.25" customHeight="1" x14ac:dyDescent="0.15">
      <c r="A4" s="77" t="str">
        <f>IF('PT-73'!C55="Add","新規","")</f>
        <v/>
      </c>
      <c r="B4" s="74" t="str">
        <f>IF('PT-73'!C55="Add","登録待ち","")</f>
        <v/>
      </c>
      <c r="C4" s="70" t="str">
        <f>IF('PT-73'!C55="Add",'PT-73'!$AA$5,"")</f>
        <v/>
      </c>
      <c r="D4" s="79"/>
      <c r="E4" s="79"/>
      <c r="F4" s="79"/>
      <c r="G4" s="79"/>
      <c r="H4" s="74" t="str">
        <f>IF('PT-73'!C55="Add","投資家","")</f>
        <v/>
      </c>
      <c r="I4" s="74" t="str">
        <f>IF('PT-73'!C55="Add",VLOOKUP('PT-73'!$L$13,コードM!$A:$C,2,FALSE),"")</f>
        <v/>
      </c>
      <c r="J4" s="74" t="str">
        <f>IF('PT-73'!C55="Add",VLOOKUP('PT-73'!$L$13,コードM!$A:$D,3,FALSE),"")</f>
        <v/>
      </c>
      <c r="K4" s="78" t="str">
        <f>IF('PT-73'!C55="Add",'PT-73'!$L$13,"")</f>
        <v/>
      </c>
      <c r="L4" s="74" t="str">
        <f>IF('PT-73'!C55="Add","委託","")</f>
        <v/>
      </c>
      <c r="M4" s="74" t="str">
        <f>IF('PT-73'!C55="Add","-","")</f>
        <v/>
      </c>
      <c r="N4" s="74" t="str">
        <f>IF('PT-73'!C55="Add",'PT-73'!$L$16,"")</f>
        <v/>
      </c>
      <c r="O4" s="74" t="str">
        <f>IF('PT-73'!C55="Add",'PT-73'!$L$18,"")</f>
        <v/>
      </c>
      <c r="P4" s="74" t="str">
        <f>IF('PT-73'!C55="Add",'PT-73'!$L$20,"")</f>
        <v/>
      </c>
      <c r="Q4" s="74" t="str">
        <f>IF('PT-73'!C55="Add","-","")</f>
        <v/>
      </c>
      <c r="R4" s="74" t="str">
        <f>IF('PT-73'!C55="Add","対象","")</f>
        <v/>
      </c>
      <c r="S4" s="79"/>
      <c r="T4" s="74" t="str">
        <f>IF('PT-73'!C55="Add",コードM!F4,"")</f>
        <v/>
      </c>
      <c r="U4" s="74" t="str">
        <f>IF('PT-73'!C55="Add",'PT-73'!F55,"")</f>
        <v/>
      </c>
      <c r="V4" s="74" t="str">
        <f>IF('PT-73'!C55="Add",'PT-73'!K55,"")</f>
        <v/>
      </c>
      <c r="W4" s="74" t="str">
        <f>IF('PT-73'!C55="Add",'PT-73'!P55,"")</f>
        <v/>
      </c>
      <c r="X4" s="74" t="str">
        <f t="shared" ref="X4:X11" si="1">IF(COUNTIF(W:W,W4)&gt;1,"",W4)</f>
        <v/>
      </c>
      <c r="Y4" s="74"/>
      <c r="Z4" s="74" t="str">
        <f>IF('PT-73'!C55="Add","あり","")</f>
        <v/>
      </c>
      <c r="AA4" s="74" t="str">
        <f>IF('PT-73'!C55="Add",ASC('PT-73'!X55),"")</f>
        <v/>
      </c>
      <c r="AB4" s="74" t="str">
        <f t="shared" si="0"/>
        <v/>
      </c>
      <c r="AC4" s="74" t="str">
        <f>IF('PT-73'!C55="Add","-","")</f>
        <v/>
      </c>
      <c r="AD4" s="74"/>
      <c r="AE4" s="74" t="str">
        <f>IF('PT-73'!C55="Add","-","")</f>
        <v/>
      </c>
      <c r="AF4" s="74" t="str">
        <f>IF('PT-73'!C55="Add","-","")</f>
        <v/>
      </c>
      <c r="AG4" s="74" t="str">
        <f>IF('PT-73'!C55="Add","-","")</f>
        <v/>
      </c>
      <c r="AH4" s="74" t="str">
        <f>IF('PT-73'!C55="Add","-","")</f>
        <v/>
      </c>
      <c r="AI4" s="74" t="str">
        <f>IF('PT-73'!C55="Add","-","")</f>
        <v/>
      </c>
      <c r="AJ4" s="74" t="str">
        <f>IF('PT-73'!C55="Add","-","")</f>
        <v/>
      </c>
      <c r="AK4" s="74" t="str">
        <f>IF('PT-73'!C55="Add","-","")</f>
        <v/>
      </c>
      <c r="AL4" s="74" t="str">
        <f>IF('PT-73'!C55="Add","-","")</f>
        <v/>
      </c>
      <c r="AM4" s="74" t="str">
        <f>IF('PT-73'!C55="Add","-","")</f>
        <v/>
      </c>
      <c r="AN4" s="74" t="str">
        <f>IF('PT-73'!C55="Add","-","")</f>
        <v/>
      </c>
      <c r="AO4" s="74" t="str">
        <f>IF('PT-73'!C55="Add","-","")</f>
        <v/>
      </c>
      <c r="AP4" s="74" t="str">
        <f>IF('PT-73'!C55="Add","-","")</f>
        <v/>
      </c>
      <c r="AQ4" s="74" t="str">
        <f>IF('PT-73'!C55="Add","-","")</f>
        <v/>
      </c>
      <c r="AR4" s="74" t="str">
        <f>IF('PT-73'!C55="Add","-","")</f>
        <v/>
      </c>
      <c r="AS4" s="74" t="str">
        <f>IF('PT-73'!C55="Add","-","")</f>
        <v/>
      </c>
      <c r="AT4" s="74" t="str">
        <f>IF('PT-73'!C55="Add","-","")</f>
        <v/>
      </c>
      <c r="AU4" s="74" t="str">
        <f>IF('PT-73'!C55="Add","-","")</f>
        <v/>
      </c>
      <c r="AV4" s="74" t="str">
        <f>IF('PT-73'!C55="Add","-","")</f>
        <v/>
      </c>
      <c r="AW4" s="74" t="str">
        <f>IF('PT-73'!C55="Add","-","")</f>
        <v/>
      </c>
      <c r="AX4" s="74" t="str">
        <f>IF('PT-73'!C55="Add","-","")</f>
        <v/>
      </c>
      <c r="AY4" s="76" t="str">
        <f>IF('PT-73'!C55="Add","-","")</f>
        <v/>
      </c>
    </row>
    <row r="5" spans="1:52" s="78" customFormat="1" ht="20.25" customHeight="1" x14ac:dyDescent="0.15">
      <c r="A5" s="77" t="str">
        <f>IF('PT-73'!C56="Add","新規","")</f>
        <v/>
      </c>
      <c r="B5" s="74" t="str">
        <f>IF('PT-73'!C56="Add","登録待ち","")</f>
        <v/>
      </c>
      <c r="C5" s="70" t="str">
        <f>IF('PT-73'!C56="Add",'PT-73'!$AA$5,"")</f>
        <v/>
      </c>
      <c r="D5" s="79"/>
      <c r="E5" s="79"/>
      <c r="F5" s="79"/>
      <c r="G5" s="79"/>
      <c r="H5" s="74" t="str">
        <f>IF('PT-73'!C56="Add","投資家","")</f>
        <v/>
      </c>
      <c r="I5" s="74" t="str">
        <f>IF('PT-73'!C56="Add",VLOOKUP('PT-73'!$L$13,コードM!$A:$C,2,FALSE),"")</f>
        <v/>
      </c>
      <c r="J5" s="74" t="str">
        <f>IF('PT-73'!C56="Add",VLOOKUP('PT-73'!$L$13,コードM!$A:$D,3,FALSE),"")</f>
        <v/>
      </c>
      <c r="K5" s="78" t="str">
        <f>IF('PT-73'!C56="Add",'PT-73'!$L$13,"")</f>
        <v/>
      </c>
      <c r="L5" s="74" t="str">
        <f>IF('PT-73'!C56="Add","委託","")</f>
        <v/>
      </c>
      <c r="M5" s="74" t="str">
        <f>IF('PT-73'!C56="Add","-","")</f>
        <v/>
      </c>
      <c r="N5" s="74" t="str">
        <f>IF('PT-73'!C56="Add",'PT-73'!$L$16,"")</f>
        <v/>
      </c>
      <c r="O5" s="74" t="str">
        <f>IF('PT-73'!C56="Add",'PT-73'!$L$18,"")</f>
        <v/>
      </c>
      <c r="P5" s="74" t="str">
        <f>IF('PT-73'!C56="Add",'PT-73'!$L$20,"")</f>
        <v/>
      </c>
      <c r="Q5" s="74" t="str">
        <f>IF('PT-73'!C56="Add","-","")</f>
        <v/>
      </c>
      <c r="R5" s="74" t="str">
        <f>IF('PT-73'!C56="Add","対象","")</f>
        <v/>
      </c>
      <c r="S5" s="79"/>
      <c r="T5" s="74" t="str">
        <f>IF('PT-73'!C56="Add",コードM!F5,"")</f>
        <v/>
      </c>
      <c r="U5" s="74" t="str">
        <f>IF('PT-73'!C56="Add",'PT-73'!F56,"")</f>
        <v/>
      </c>
      <c r="V5" s="74" t="str">
        <f>IF('PT-73'!C56="Add",'PT-73'!K56,"")</f>
        <v/>
      </c>
      <c r="W5" s="74" t="str">
        <f>IF('PT-73'!C56="Add",'PT-73'!P56,"")</f>
        <v/>
      </c>
      <c r="X5" s="74" t="str">
        <f t="shared" si="1"/>
        <v/>
      </c>
      <c r="Y5" s="74"/>
      <c r="Z5" s="74" t="str">
        <f>IF('PT-73'!C56="Add","あり","")</f>
        <v/>
      </c>
      <c r="AA5" s="74" t="str">
        <f>IF('PT-73'!C56="Add",ASC('PT-73'!X56),"")</f>
        <v/>
      </c>
      <c r="AB5" s="74" t="str">
        <f t="shared" si="0"/>
        <v/>
      </c>
      <c r="AC5" s="74" t="str">
        <f>IF('PT-73'!C56="Add","-","")</f>
        <v/>
      </c>
      <c r="AD5" s="74"/>
      <c r="AE5" s="74" t="str">
        <f>IF('PT-73'!C56="Add","-","")</f>
        <v/>
      </c>
      <c r="AF5" s="74" t="str">
        <f>IF('PT-73'!C56="Add","-","")</f>
        <v/>
      </c>
      <c r="AG5" s="74" t="str">
        <f>IF('PT-73'!C56="Add","-","")</f>
        <v/>
      </c>
      <c r="AH5" s="74" t="str">
        <f>IF('PT-73'!C56="Add","-","")</f>
        <v/>
      </c>
      <c r="AI5" s="74" t="str">
        <f>IF('PT-73'!C56="Add","-","")</f>
        <v/>
      </c>
      <c r="AJ5" s="74" t="str">
        <f>IF('PT-73'!C56="Add","-","")</f>
        <v/>
      </c>
      <c r="AK5" s="74" t="str">
        <f>IF('PT-73'!C56="Add","-","")</f>
        <v/>
      </c>
      <c r="AL5" s="74" t="str">
        <f>IF('PT-73'!C56="Add","-","")</f>
        <v/>
      </c>
      <c r="AM5" s="74" t="str">
        <f>IF('PT-73'!C56="Add","-","")</f>
        <v/>
      </c>
      <c r="AN5" s="74" t="str">
        <f>IF('PT-73'!C56="Add","-","")</f>
        <v/>
      </c>
      <c r="AO5" s="74" t="str">
        <f>IF('PT-73'!C56="Add","-","")</f>
        <v/>
      </c>
      <c r="AP5" s="74" t="str">
        <f>IF('PT-73'!C56="Add","-","")</f>
        <v/>
      </c>
      <c r="AQ5" s="74" t="str">
        <f>IF('PT-73'!C56="Add","-","")</f>
        <v/>
      </c>
      <c r="AR5" s="74" t="str">
        <f>IF('PT-73'!C56="Add","-","")</f>
        <v/>
      </c>
      <c r="AS5" s="74" t="str">
        <f>IF('PT-73'!C56="Add","-","")</f>
        <v/>
      </c>
      <c r="AT5" s="74" t="str">
        <f>IF('PT-73'!C56="Add","-","")</f>
        <v/>
      </c>
      <c r="AU5" s="74" t="str">
        <f>IF('PT-73'!C56="Add","-","")</f>
        <v/>
      </c>
      <c r="AV5" s="74" t="str">
        <f>IF('PT-73'!C56="Add","-","")</f>
        <v/>
      </c>
      <c r="AW5" s="74" t="str">
        <f>IF('PT-73'!C56="Add","-","")</f>
        <v/>
      </c>
      <c r="AX5" s="74" t="str">
        <f>IF('PT-73'!C56="Add","-","")</f>
        <v/>
      </c>
      <c r="AY5" s="76" t="str">
        <f>IF('PT-73'!C56="Add","-","")</f>
        <v/>
      </c>
    </row>
    <row r="6" spans="1:52" s="78" customFormat="1" ht="20.25" customHeight="1" x14ac:dyDescent="0.15">
      <c r="A6" s="77" t="str">
        <f>IF('PT-73'!C57="Add","新規","")</f>
        <v/>
      </c>
      <c r="B6" s="74" t="str">
        <f>IF('PT-73'!C57="Add","登録待ち","")</f>
        <v/>
      </c>
      <c r="C6" s="70" t="str">
        <f>IF('PT-73'!C57="Add",'PT-73'!$AA$5,"")</f>
        <v/>
      </c>
      <c r="D6" s="79"/>
      <c r="E6" s="79"/>
      <c r="F6" s="79"/>
      <c r="G6" s="79"/>
      <c r="H6" s="74" t="str">
        <f>IF('PT-73'!C57="Add","投資家","")</f>
        <v/>
      </c>
      <c r="I6" s="74" t="str">
        <f>IF('PT-73'!C57="Add",VLOOKUP('PT-73'!$L$13,コードM!$A:$C,2,FALSE),"")</f>
        <v/>
      </c>
      <c r="J6" s="74" t="str">
        <f>IF('PT-73'!C57="Add",VLOOKUP('PT-73'!$L$13,コードM!$A:$D,3,FALSE),"")</f>
        <v/>
      </c>
      <c r="K6" s="78" t="str">
        <f>IF('PT-73'!C57="Add",'PT-73'!$L$13,"")</f>
        <v/>
      </c>
      <c r="L6" s="74" t="str">
        <f>IF('PT-73'!C57="Add","委託","")</f>
        <v/>
      </c>
      <c r="M6" s="74" t="str">
        <f>IF('PT-73'!C57="Add","-","")</f>
        <v/>
      </c>
      <c r="N6" s="74" t="str">
        <f>IF('PT-73'!C57="Add",'PT-73'!$L$16,"")</f>
        <v/>
      </c>
      <c r="O6" s="74" t="str">
        <f>IF('PT-73'!C57="Add",'PT-73'!$L$18,"")</f>
        <v/>
      </c>
      <c r="P6" s="74" t="str">
        <f>IF('PT-73'!C57="Add",'PT-73'!$L$20,"")</f>
        <v/>
      </c>
      <c r="Q6" s="74" t="str">
        <f>IF('PT-73'!C57="Add","-","")</f>
        <v/>
      </c>
      <c r="R6" s="74" t="str">
        <f>IF('PT-73'!C57="Add","対象","")</f>
        <v/>
      </c>
      <c r="S6" s="79"/>
      <c r="T6" s="74" t="str">
        <f>IF('PT-73'!C57="Add",コードM!F6,"")</f>
        <v/>
      </c>
      <c r="U6" s="74" t="str">
        <f>IF('PT-73'!C57="Add",'PT-73'!F57,"")</f>
        <v/>
      </c>
      <c r="V6" s="74" t="str">
        <f>IF('PT-73'!C57="Add",'PT-73'!K57,"")</f>
        <v/>
      </c>
      <c r="W6" s="74" t="str">
        <f>IF('PT-73'!C57="Add",'PT-73'!P57,"")</f>
        <v/>
      </c>
      <c r="X6" s="74" t="str">
        <f t="shared" si="1"/>
        <v/>
      </c>
      <c r="Y6" s="74"/>
      <c r="Z6" s="74" t="str">
        <f>IF('PT-73'!C57="Add","あり","")</f>
        <v/>
      </c>
      <c r="AA6" s="74" t="str">
        <f>IF('PT-73'!C57="Add",ASC('PT-73'!X57),"")</f>
        <v/>
      </c>
      <c r="AB6" s="74" t="str">
        <f t="shared" si="0"/>
        <v/>
      </c>
      <c r="AC6" s="74" t="str">
        <f>IF('PT-73'!C57="Add","-","")</f>
        <v/>
      </c>
      <c r="AD6" s="74"/>
      <c r="AE6" s="74" t="str">
        <f>IF('PT-73'!C57="Add","-","")</f>
        <v/>
      </c>
      <c r="AF6" s="74" t="str">
        <f>IF('PT-73'!C57="Add","-","")</f>
        <v/>
      </c>
      <c r="AG6" s="74" t="str">
        <f>IF('PT-73'!C57="Add","-","")</f>
        <v/>
      </c>
      <c r="AH6" s="74" t="str">
        <f>IF('PT-73'!C57="Add","-","")</f>
        <v/>
      </c>
      <c r="AI6" s="74" t="str">
        <f>IF('PT-73'!C57="Add","-","")</f>
        <v/>
      </c>
      <c r="AJ6" s="74" t="str">
        <f>IF('PT-73'!C57="Add","-","")</f>
        <v/>
      </c>
      <c r="AK6" s="74" t="str">
        <f>IF('PT-73'!C57="Add","-","")</f>
        <v/>
      </c>
      <c r="AL6" s="74" t="str">
        <f>IF('PT-73'!C57="Add","-","")</f>
        <v/>
      </c>
      <c r="AM6" s="74" t="str">
        <f>IF('PT-73'!C57="Add","-","")</f>
        <v/>
      </c>
      <c r="AN6" s="74" t="str">
        <f>IF('PT-73'!C57="Add","-","")</f>
        <v/>
      </c>
      <c r="AO6" s="74" t="str">
        <f>IF('PT-73'!C57="Add","-","")</f>
        <v/>
      </c>
      <c r="AP6" s="74" t="str">
        <f>IF('PT-73'!C57="Add","-","")</f>
        <v/>
      </c>
      <c r="AQ6" s="74" t="str">
        <f>IF('PT-73'!C57="Add","-","")</f>
        <v/>
      </c>
      <c r="AR6" s="74" t="str">
        <f>IF('PT-73'!C57="Add","-","")</f>
        <v/>
      </c>
      <c r="AS6" s="74" t="str">
        <f>IF('PT-73'!C57="Add","-","")</f>
        <v/>
      </c>
      <c r="AT6" s="74" t="str">
        <f>IF('PT-73'!C57="Add","-","")</f>
        <v/>
      </c>
      <c r="AU6" s="74" t="str">
        <f>IF('PT-73'!C57="Add","-","")</f>
        <v/>
      </c>
      <c r="AV6" s="74" t="str">
        <f>IF('PT-73'!C57="Add","-","")</f>
        <v/>
      </c>
      <c r="AW6" s="74" t="str">
        <f>IF('PT-73'!C57="Add","-","")</f>
        <v/>
      </c>
      <c r="AX6" s="74" t="str">
        <f>IF('PT-73'!C57="Add","-","")</f>
        <v/>
      </c>
      <c r="AY6" s="76" t="str">
        <f>IF('PT-73'!C57="Add","-","")</f>
        <v/>
      </c>
      <c r="AZ6" s="106"/>
    </row>
    <row r="7" spans="1:52" s="78" customFormat="1" ht="20.25" customHeight="1" x14ac:dyDescent="0.15">
      <c r="A7" s="77" t="str">
        <f>IF('PT-73'!C58="Add","新規","")</f>
        <v/>
      </c>
      <c r="B7" s="74" t="str">
        <f>IF('PT-73'!C58="Add","登録待ち","")</f>
        <v/>
      </c>
      <c r="C7" s="70" t="str">
        <f>IF('PT-73'!C58="Add",'PT-73'!$AA$5,"")</f>
        <v/>
      </c>
      <c r="D7" s="79"/>
      <c r="E7" s="79"/>
      <c r="F7" s="79"/>
      <c r="G7" s="79"/>
      <c r="H7" s="74" t="str">
        <f>IF('PT-73'!C58="Add","投資家","")</f>
        <v/>
      </c>
      <c r="I7" s="74" t="str">
        <f>IF('PT-73'!C58="Add",VLOOKUP('PT-73'!$L$13,コードM!$A:$C,2,FALSE),"")</f>
        <v/>
      </c>
      <c r="J7" s="74" t="str">
        <f>IF('PT-73'!C58="Add",VLOOKUP('PT-73'!$L$13,コードM!$A:$D,3,FALSE),"")</f>
        <v/>
      </c>
      <c r="K7" s="78" t="str">
        <f>IF('PT-73'!C58="Add",'PT-73'!$L$13,"")</f>
        <v/>
      </c>
      <c r="L7" s="74" t="str">
        <f>IF('PT-73'!C58="Add","委託","")</f>
        <v/>
      </c>
      <c r="M7" s="74" t="str">
        <f>IF('PT-73'!C58="Add","-","")</f>
        <v/>
      </c>
      <c r="N7" s="74" t="str">
        <f>IF('PT-73'!C58="Add",'PT-73'!$L$16,"")</f>
        <v/>
      </c>
      <c r="O7" s="74" t="str">
        <f>IF('PT-73'!C58="Add",'PT-73'!$L$18,"")</f>
        <v/>
      </c>
      <c r="P7" s="74" t="str">
        <f>IF('PT-73'!C58="Add",'PT-73'!$L$20,"")</f>
        <v/>
      </c>
      <c r="Q7" s="74" t="str">
        <f>IF('PT-73'!C58="Add","-","")</f>
        <v/>
      </c>
      <c r="R7" s="74" t="str">
        <f>IF('PT-73'!C58="Add","対象","")</f>
        <v/>
      </c>
      <c r="S7" s="79"/>
      <c r="T7" s="74" t="str">
        <f>IF('PT-73'!C58="Add",コードM!F7,"")</f>
        <v/>
      </c>
      <c r="U7" s="74" t="str">
        <f>IF('PT-73'!C58="Add",'PT-73'!F58,"")</f>
        <v/>
      </c>
      <c r="V7" s="74" t="str">
        <f>IF('PT-73'!C58="Add",'PT-73'!K58,"")</f>
        <v/>
      </c>
      <c r="W7" s="74" t="str">
        <f>IF('PT-73'!C58="Add",'PT-73'!P58,"")</f>
        <v/>
      </c>
      <c r="X7" s="74" t="str">
        <f t="shared" si="1"/>
        <v/>
      </c>
      <c r="Y7" s="74"/>
      <c r="Z7" s="74" t="str">
        <f>IF('PT-73'!C58="Add","あり","")</f>
        <v/>
      </c>
      <c r="AA7" s="74" t="str">
        <f>IF('PT-73'!C58="Add",ASC('PT-73'!X58),"")</f>
        <v/>
      </c>
      <c r="AB7" s="74" t="str">
        <f t="shared" si="0"/>
        <v/>
      </c>
      <c r="AC7" s="74" t="str">
        <f>IF('PT-73'!C58="Add","-","")</f>
        <v/>
      </c>
      <c r="AD7" s="74"/>
      <c r="AE7" s="74" t="str">
        <f>IF('PT-73'!C58="Add","-","")</f>
        <v/>
      </c>
      <c r="AF7" s="74" t="str">
        <f>IF('PT-73'!C58="Add","-","")</f>
        <v/>
      </c>
      <c r="AG7" s="74" t="str">
        <f>IF('PT-73'!C58="Add","-","")</f>
        <v/>
      </c>
      <c r="AH7" s="74" t="str">
        <f>IF('PT-73'!C58="Add","-","")</f>
        <v/>
      </c>
      <c r="AI7" s="74" t="str">
        <f>IF('PT-73'!C58="Add","-","")</f>
        <v/>
      </c>
      <c r="AJ7" s="74" t="str">
        <f>IF('PT-73'!C58="Add","-","")</f>
        <v/>
      </c>
      <c r="AK7" s="74" t="str">
        <f>IF('PT-73'!C58="Add","-","")</f>
        <v/>
      </c>
      <c r="AL7" s="74" t="str">
        <f>IF('PT-73'!C58="Add","-","")</f>
        <v/>
      </c>
      <c r="AM7" s="74" t="str">
        <f>IF('PT-73'!C58="Add","-","")</f>
        <v/>
      </c>
      <c r="AN7" s="74" t="str">
        <f>IF('PT-73'!C58="Add","-","")</f>
        <v/>
      </c>
      <c r="AO7" s="74" t="str">
        <f>IF('PT-73'!C58="Add","-","")</f>
        <v/>
      </c>
      <c r="AP7" s="74" t="str">
        <f>IF('PT-73'!C58="Add","-","")</f>
        <v/>
      </c>
      <c r="AQ7" s="74" t="str">
        <f>IF('PT-73'!C58="Add","-","")</f>
        <v/>
      </c>
      <c r="AR7" s="74" t="str">
        <f>IF('PT-73'!C58="Add","-","")</f>
        <v/>
      </c>
      <c r="AS7" s="74" t="str">
        <f>IF('PT-73'!C58="Add","-","")</f>
        <v/>
      </c>
      <c r="AT7" s="74" t="str">
        <f>IF('PT-73'!C58="Add","-","")</f>
        <v/>
      </c>
      <c r="AU7" s="74" t="str">
        <f>IF('PT-73'!C58="Add","-","")</f>
        <v/>
      </c>
      <c r="AV7" s="74" t="str">
        <f>IF('PT-73'!C58="Add","-","")</f>
        <v/>
      </c>
      <c r="AW7" s="74" t="str">
        <f>IF('PT-73'!C58="Add","-","")</f>
        <v/>
      </c>
      <c r="AX7" s="74" t="str">
        <f>IF('PT-73'!C58="Add","-","")</f>
        <v/>
      </c>
      <c r="AY7" s="76" t="str">
        <f>IF('PT-73'!C58="Add","-","")</f>
        <v/>
      </c>
    </row>
    <row r="8" spans="1:52" s="78" customFormat="1" ht="20.25" customHeight="1" x14ac:dyDescent="0.15">
      <c r="A8" s="77" t="str">
        <f>IF('PT-73'!C59="Add","新規","")</f>
        <v/>
      </c>
      <c r="B8" s="74" t="str">
        <f>IF('PT-73'!C59="Add","登録待ち","")</f>
        <v/>
      </c>
      <c r="C8" s="70" t="str">
        <f>IF('PT-73'!C59="Add",'PT-73'!$AA$5,"")</f>
        <v/>
      </c>
      <c r="D8" s="79"/>
      <c r="E8" s="79"/>
      <c r="F8" s="79"/>
      <c r="G8" s="79"/>
      <c r="H8" s="74" t="str">
        <f>IF('PT-73'!C59="Add","投資家","")</f>
        <v/>
      </c>
      <c r="I8" s="74" t="str">
        <f>IF('PT-73'!C59="Add",VLOOKUP('PT-73'!$L$13,コードM!$A:$C,2,FALSE),"")</f>
        <v/>
      </c>
      <c r="J8" s="74" t="str">
        <f>IF('PT-73'!C59="Add",VLOOKUP('PT-73'!$L$13,コードM!$A:$D,3,FALSE),"")</f>
        <v/>
      </c>
      <c r="K8" s="78" t="str">
        <f>IF('PT-73'!C59="Add",'PT-73'!$L$13,"")</f>
        <v/>
      </c>
      <c r="L8" s="74" t="str">
        <f>IF('PT-73'!C59="Add","委託","")</f>
        <v/>
      </c>
      <c r="M8" s="74" t="str">
        <f>IF('PT-73'!C59="Add","-","")</f>
        <v/>
      </c>
      <c r="N8" s="74" t="str">
        <f>IF('PT-73'!C59="Add",'PT-73'!$L$16,"")</f>
        <v/>
      </c>
      <c r="O8" s="74" t="str">
        <f>IF('PT-73'!C59="Add",'PT-73'!$L$18,"")</f>
        <v/>
      </c>
      <c r="P8" s="74" t="str">
        <f>IF('PT-73'!C59="Add",'PT-73'!$L$20,"")</f>
        <v/>
      </c>
      <c r="Q8" s="74" t="str">
        <f>IF('PT-73'!C59="Add","-","")</f>
        <v/>
      </c>
      <c r="R8" s="74" t="str">
        <f>IF('PT-73'!C59="Add","対象","")</f>
        <v/>
      </c>
      <c r="S8" s="79"/>
      <c r="T8" s="74" t="str">
        <f>IF('PT-73'!C59="Add",コードM!F8,"")</f>
        <v/>
      </c>
      <c r="U8" s="74" t="str">
        <f>IF('PT-73'!C59="Add",'PT-73'!F59,"")</f>
        <v/>
      </c>
      <c r="V8" s="74" t="str">
        <f>IF('PT-73'!C59="Add",'PT-73'!K59,"")</f>
        <v/>
      </c>
      <c r="W8" s="74" t="str">
        <f>IF('PT-73'!C59="Add",'PT-73'!P59,"")</f>
        <v/>
      </c>
      <c r="X8" s="74" t="str">
        <f t="shared" si="1"/>
        <v/>
      </c>
      <c r="Y8" s="74"/>
      <c r="Z8" s="74" t="str">
        <f>IF('PT-73'!C59="Add","あり","")</f>
        <v/>
      </c>
      <c r="AA8" s="74" t="str">
        <f>IF('PT-73'!C59="Add",ASC('PT-73'!X59),"")</f>
        <v/>
      </c>
      <c r="AB8" s="74" t="str">
        <f t="shared" si="0"/>
        <v/>
      </c>
      <c r="AC8" s="74" t="str">
        <f>IF('PT-73'!C59="Add","-","")</f>
        <v/>
      </c>
      <c r="AD8" s="74"/>
      <c r="AE8" s="74" t="str">
        <f>IF('PT-73'!C59="Add","-","")</f>
        <v/>
      </c>
      <c r="AF8" s="74" t="str">
        <f>IF('PT-73'!C59="Add","-","")</f>
        <v/>
      </c>
      <c r="AG8" s="74" t="str">
        <f>IF('PT-73'!C59="Add","-","")</f>
        <v/>
      </c>
      <c r="AH8" s="74" t="str">
        <f>IF('PT-73'!C59="Add","-","")</f>
        <v/>
      </c>
      <c r="AI8" s="74" t="str">
        <f>IF('PT-73'!C59="Add","-","")</f>
        <v/>
      </c>
      <c r="AJ8" s="74" t="str">
        <f>IF('PT-73'!C59="Add","-","")</f>
        <v/>
      </c>
      <c r="AK8" s="74" t="str">
        <f>IF('PT-73'!C59="Add","-","")</f>
        <v/>
      </c>
      <c r="AL8" s="74" t="str">
        <f>IF('PT-73'!C59="Add","-","")</f>
        <v/>
      </c>
      <c r="AM8" s="74" t="str">
        <f>IF('PT-73'!C59="Add","-","")</f>
        <v/>
      </c>
      <c r="AN8" s="74" t="str">
        <f>IF('PT-73'!C59="Add","-","")</f>
        <v/>
      </c>
      <c r="AO8" s="74" t="str">
        <f>IF('PT-73'!C59="Add","-","")</f>
        <v/>
      </c>
      <c r="AP8" s="74" t="str">
        <f>IF('PT-73'!C59="Add","-","")</f>
        <v/>
      </c>
      <c r="AQ8" s="74" t="str">
        <f>IF('PT-73'!C59="Add","-","")</f>
        <v/>
      </c>
      <c r="AR8" s="74" t="str">
        <f>IF('PT-73'!C59="Add","-","")</f>
        <v/>
      </c>
      <c r="AS8" s="74" t="str">
        <f>IF('PT-73'!C59="Add","-","")</f>
        <v/>
      </c>
      <c r="AT8" s="74" t="str">
        <f>IF('PT-73'!C59="Add","-","")</f>
        <v/>
      </c>
      <c r="AU8" s="74" t="str">
        <f>IF('PT-73'!C59="Add","-","")</f>
        <v/>
      </c>
      <c r="AV8" s="74" t="str">
        <f>IF('PT-73'!C59="Add","-","")</f>
        <v/>
      </c>
      <c r="AW8" s="74" t="str">
        <f>IF('PT-73'!C59="Add","-","")</f>
        <v/>
      </c>
      <c r="AX8" s="74" t="str">
        <f>IF('PT-73'!C59="Add","-","")</f>
        <v/>
      </c>
      <c r="AY8" s="76" t="str">
        <f>IF('PT-73'!C59="Add","-","")</f>
        <v/>
      </c>
    </row>
    <row r="9" spans="1:52" s="78" customFormat="1" ht="20.25" customHeight="1" x14ac:dyDescent="0.15">
      <c r="A9" s="77" t="str">
        <f>IF('PT-73'!C60="Add","新規","")</f>
        <v/>
      </c>
      <c r="B9" s="74" t="str">
        <f>IF('PT-73'!C60="Add","登録待ち","")</f>
        <v/>
      </c>
      <c r="C9" s="70" t="str">
        <f>IF('PT-73'!C60="Add",'PT-73'!$AA$5,"")</f>
        <v/>
      </c>
      <c r="D9" s="79"/>
      <c r="E9" s="79"/>
      <c r="F9" s="79"/>
      <c r="G9" s="79"/>
      <c r="H9" s="74" t="str">
        <f>IF('PT-73'!C60="Add","投資家","")</f>
        <v/>
      </c>
      <c r="I9" s="74" t="str">
        <f>IF('PT-73'!C60="Add",VLOOKUP('PT-73'!$L$13,コードM!$A:$C,2,FALSE),"")</f>
        <v/>
      </c>
      <c r="J9" s="74" t="str">
        <f>IF('PT-73'!C60="Add",VLOOKUP('PT-73'!$L$13,コードM!$A:$D,3,FALSE),"")</f>
        <v/>
      </c>
      <c r="K9" s="78" t="str">
        <f>IF('PT-73'!C60="Add",'PT-73'!$L$13,"")</f>
        <v/>
      </c>
      <c r="L9" s="74" t="str">
        <f>IF('PT-73'!C60="Add","委託","")</f>
        <v/>
      </c>
      <c r="M9" s="74" t="str">
        <f>IF('PT-73'!C60="Add","-","")</f>
        <v/>
      </c>
      <c r="N9" s="74" t="str">
        <f>IF('PT-73'!C60="Add",'PT-73'!$L$16,"")</f>
        <v/>
      </c>
      <c r="O9" s="74" t="str">
        <f>IF('PT-73'!C60="Add",'PT-73'!$L$18,"")</f>
        <v/>
      </c>
      <c r="P9" s="74" t="str">
        <f>IF('PT-73'!C60="Add",'PT-73'!$L$20,"")</f>
        <v/>
      </c>
      <c r="Q9" s="74" t="str">
        <f>IF('PT-73'!C60="Add","-","")</f>
        <v/>
      </c>
      <c r="R9" s="74" t="str">
        <f>IF('PT-73'!C60="Add","対象","")</f>
        <v/>
      </c>
      <c r="S9" s="79"/>
      <c r="T9" s="74" t="str">
        <f>IF('PT-73'!C60="Add",コードM!F9,"")</f>
        <v/>
      </c>
      <c r="U9" s="74" t="str">
        <f>IF('PT-73'!C60="Add",'PT-73'!F60,"")</f>
        <v/>
      </c>
      <c r="V9" s="74" t="str">
        <f>IF('PT-73'!C60="Add",'PT-73'!K60,"")</f>
        <v/>
      </c>
      <c r="W9" s="74" t="str">
        <f>IF('PT-73'!C60="Add",'PT-73'!P60,"")</f>
        <v/>
      </c>
      <c r="X9" s="74" t="str">
        <f t="shared" si="1"/>
        <v/>
      </c>
      <c r="Y9" s="74"/>
      <c r="Z9" s="74" t="str">
        <f>IF('PT-73'!C60="Add","あり","")</f>
        <v/>
      </c>
      <c r="AA9" s="74" t="str">
        <f>IF('PT-73'!C60="Add",ASC('PT-73'!X60),"")</f>
        <v/>
      </c>
      <c r="AB9" s="74" t="str">
        <f>IF(LEFT(AA9,1)="0", "+81 " &amp; SUBSTITUTE(RIGHT(AA9,LEN(AA9)-1),"-",""),SUBSTITUTE(AA9,"-",""))</f>
        <v/>
      </c>
      <c r="AC9" s="74" t="str">
        <f>IF('PT-73'!C60="Add","-","")</f>
        <v/>
      </c>
      <c r="AD9" s="74"/>
      <c r="AE9" s="74" t="str">
        <f>IF('PT-73'!C60="Add","-","")</f>
        <v/>
      </c>
      <c r="AF9" s="74" t="str">
        <f>IF('PT-73'!C60="Add","-","")</f>
        <v/>
      </c>
      <c r="AG9" s="74" t="str">
        <f>IF('PT-73'!C60="Add","-","")</f>
        <v/>
      </c>
      <c r="AH9" s="74" t="str">
        <f>IF('PT-73'!C60="Add","-","")</f>
        <v/>
      </c>
      <c r="AI9" s="74" t="str">
        <f>IF('PT-73'!C60="Add","-","")</f>
        <v/>
      </c>
      <c r="AJ9" s="74" t="str">
        <f>IF('PT-73'!C60="Add","-","")</f>
        <v/>
      </c>
      <c r="AK9" s="74" t="str">
        <f>IF('PT-73'!C60="Add","-","")</f>
        <v/>
      </c>
      <c r="AL9" s="74" t="str">
        <f>IF('PT-73'!C60="Add","-","")</f>
        <v/>
      </c>
      <c r="AM9" s="74" t="str">
        <f>IF('PT-73'!C60="Add","-","")</f>
        <v/>
      </c>
      <c r="AN9" s="74" t="str">
        <f>IF('PT-73'!C60="Add","-","")</f>
        <v/>
      </c>
      <c r="AO9" s="74" t="str">
        <f>IF('PT-73'!C60="Add","-","")</f>
        <v/>
      </c>
      <c r="AP9" s="74" t="str">
        <f>IF('PT-73'!C60="Add","-","")</f>
        <v/>
      </c>
      <c r="AQ9" s="74" t="str">
        <f>IF('PT-73'!C60="Add","-","")</f>
        <v/>
      </c>
      <c r="AR9" s="74" t="str">
        <f>IF('PT-73'!C60="Add","-","")</f>
        <v/>
      </c>
      <c r="AS9" s="74" t="str">
        <f>IF('PT-73'!C60="Add","-","")</f>
        <v/>
      </c>
      <c r="AT9" s="74" t="str">
        <f>IF('PT-73'!C60="Add","-","")</f>
        <v/>
      </c>
      <c r="AU9" s="74" t="str">
        <f>IF('PT-73'!C60="Add","-","")</f>
        <v/>
      </c>
      <c r="AV9" s="74" t="str">
        <f>IF('PT-73'!C60="Add","-","")</f>
        <v/>
      </c>
      <c r="AW9" s="74" t="str">
        <f>IF('PT-73'!C60="Add","-","")</f>
        <v/>
      </c>
      <c r="AX9" s="74" t="str">
        <f>IF('PT-73'!C60="Add","-","")</f>
        <v/>
      </c>
      <c r="AY9" s="76" t="str">
        <f>IF('PT-73'!C60="Add","-","")</f>
        <v/>
      </c>
    </row>
    <row r="10" spans="1:52" s="78" customFormat="1" ht="20.25" customHeight="1" x14ac:dyDescent="0.15">
      <c r="A10" s="77" t="str">
        <f>IF('PT-73'!C61="Add","新規","")</f>
        <v/>
      </c>
      <c r="B10" s="74" t="str">
        <f>IF('PT-73'!C61="Add","登録待ち","")</f>
        <v/>
      </c>
      <c r="C10" s="70" t="str">
        <f>IF('PT-73'!C61="Add",'PT-73'!$AA$5,"")</f>
        <v/>
      </c>
      <c r="D10" s="79"/>
      <c r="E10" s="79"/>
      <c r="F10" s="79"/>
      <c r="G10" s="79"/>
      <c r="H10" s="74" t="str">
        <f>IF('PT-73'!C61="Add","投資家","")</f>
        <v/>
      </c>
      <c r="I10" s="74" t="str">
        <f>IF('PT-73'!C61="Add",VLOOKUP('PT-73'!$L$13,コードM!$A:$C,2,FALSE),"")</f>
        <v/>
      </c>
      <c r="J10" s="74" t="str">
        <f>IF('PT-73'!C61="Add",VLOOKUP('PT-73'!$L$13,コードM!$A:$D,3,FALSE),"")</f>
        <v/>
      </c>
      <c r="K10" s="78" t="str">
        <f>IF('PT-73'!C61="Add",'PT-73'!$L$13,"")</f>
        <v/>
      </c>
      <c r="L10" s="74" t="str">
        <f>IF('PT-73'!C61="Add","委託","")</f>
        <v/>
      </c>
      <c r="M10" s="74" t="str">
        <f>IF('PT-73'!C61="Add","-","")</f>
        <v/>
      </c>
      <c r="N10" s="74" t="str">
        <f>IF('PT-73'!C61="Add",'PT-73'!$L$16,"")</f>
        <v/>
      </c>
      <c r="O10" s="74" t="str">
        <f>IF('PT-73'!C61="Add",'PT-73'!$L$18,"")</f>
        <v/>
      </c>
      <c r="P10" s="74" t="str">
        <f>IF('PT-73'!C61="Add",'PT-73'!$L$20,"")</f>
        <v/>
      </c>
      <c r="Q10" s="74" t="str">
        <f>IF('PT-73'!C61="Add","-","")</f>
        <v/>
      </c>
      <c r="R10" s="74" t="str">
        <f>IF('PT-73'!C61="Add","対象","")</f>
        <v/>
      </c>
      <c r="S10" s="79"/>
      <c r="T10" s="74" t="str">
        <f>IF('PT-73'!C61="Add",コードM!F10,"")</f>
        <v/>
      </c>
      <c r="U10" s="74" t="str">
        <f>IF('PT-73'!C61="Add",'PT-73'!F61,"")</f>
        <v/>
      </c>
      <c r="V10" s="74" t="str">
        <f>IF('PT-73'!C61="Add",'PT-73'!K61,"")</f>
        <v/>
      </c>
      <c r="W10" s="74" t="str">
        <f>IF('PT-73'!C61="Add",'PT-73'!P61,"")</f>
        <v/>
      </c>
      <c r="X10" s="74" t="str">
        <f t="shared" si="1"/>
        <v/>
      </c>
      <c r="Y10" s="74"/>
      <c r="Z10" s="74" t="str">
        <f>IF('PT-73'!C61="Add","あり","")</f>
        <v/>
      </c>
      <c r="AA10" s="74" t="str">
        <f>IF('PT-73'!C61="Add",ASC('PT-73'!X61),"")</f>
        <v/>
      </c>
      <c r="AB10" s="74" t="str">
        <f t="shared" si="0"/>
        <v/>
      </c>
      <c r="AC10" s="74" t="str">
        <f>IF('PT-73'!C61="Add","-","")</f>
        <v/>
      </c>
      <c r="AD10" s="74"/>
      <c r="AE10" s="74" t="str">
        <f>IF('PT-73'!C61="Add","-","")</f>
        <v/>
      </c>
      <c r="AF10" s="74" t="str">
        <f>IF('PT-73'!C61="Add","-","")</f>
        <v/>
      </c>
      <c r="AG10" s="74" t="str">
        <f>IF('PT-73'!C61="Add","-","")</f>
        <v/>
      </c>
      <c r="AH10" s="74" t="str">
        <f>IF('PT-73'!C61="Add","-","")</f>
        <v/>
      </c>
      <c r="AI10" s="74" t="str">
        <f>IF('PT-73'!C61="Add","-","")</f>
        <v/>
      </c>
      <c r="AJ10" s="74" t="str">
        <f>IF('PT-73'!C61="Add","-","")</f>
        <v/>
      </c>
      <c r="AK10" s="74" t="str">
        <f>IF('PT-73'!C61="Add","-","")</f>
        <v/>
      </c>
      <c r="AL10" s="74" t="str">
        <f>IF('PT-73'!C61="Add","-","")</f>
        <v/>
      </c>
      <c r="AM10" s="74" t="str">
        <f>IF('PT-73'!C61="Add","-","")</f>
        <v/>
      </c>
      <c r="AN10" s="74" t="str">
        <f>IF('PT-73'!C61="Add","-","")</f>
        <v/>
      </c>
      <c r="AO10" s="74" t="str">
        <f>IF('PT-73'!C61="Add","-","")</f>
        <v/>
      </c>
      <c r="AP10" s="74" t="str">
        <f>IF('PT-73'!C61="Add","-","")</f>
        <v/>
      </c>
      <c r="AQ10" s="74" t="str">
        <f>IF('PT-73'!C61="Add","-","")</f>
        <v/>
      </c>
      <c r="AR10" s="74" t="str">
        <f>IF('PT-73'!C61="Add","-","")</f>
        <v/>
      </c>
      <c r="AS10" s="74" t="str">
        <f>IF('PT-73'!C61="Add","-","")</f>
        <v/>
      </c>
      <c r="AT10" s="74" t="str">
        <f>IF('PT-73'!C61="Add","-","")</f>
        <v/>
      </c>
      <c r="AU10" s="74" t="str">
        <f>IF('PT-73'!C61="Add","-","")</f>
        <v/>
      </c>
      <c r="AV10" s="74" t="str">
        <f>IF('PT-73'!C61="Add","-","")</f>
        <v/>
      </c>
      <c r="AW10" s="74" t="str">
        <f>IF('PT-73'!C61="Add","-","")</f>
        <v/>
      </c>
      <c r="AX10" s="74" t="str">
        <f>IF('PT-73'!C61="Add","-","")</f>
        <v/>
      </c>
      <c r="AY10" s="76" t="str">
        <f>IF('PT-73'!C61="Add","-","")</f>
        <v/>
      </c>
    </row>
    <row r="11" spans="1:52" s="78" customFormat="1" ht="22.5" customHeight="1" thickBot="1" x14ac:dyDescent="0.2">
      <c r="A11" s="80" t="str">
        <f>IF('PT-73'!C62="Add","新規","")</f>
        <v/>
      </c>
      <c r="B11" s="75" t="str">
        <f>IF('PT-73'!C62="Add","登録待ち","")</f>
        <v/>
      </c>
      <c r="C11" s="103" t="str">
        <f>IF('PT-73'!C62="Add",'PT-73'!$AA$5,"")</f>
        <v/>
      </c>
      <c r="D11" s="81"/>
      <c r="E11" s="81"/>
      <c r="F11" s="81"/>
      <c r="G11" s="81"/>
      <c r="H11" s="75" t="str">
        <f>IF('PT-73'!C62="Add","投資家","")</f>
        <v/>
      </c>
      <c r="I11" s="75" t="str">
        <f>IF('PT-73'!C62="Add",VLOOKUP('PT-73'!$L$13,コードM!$A:$C,2,FALSE),"")</f>
        <v/>
      </c>
      <c r="J11" s="75" t="str">
        <f>IF('PT-73'!C62="Add",VLOOKUP('PT-73'!$L$13,コードM!$A:$D,3,FALSE),"")</f>
        <v/>
      </c>
      <c r="K11" s="104" t="str">
        <f>IF('PT-73'!C62="Add",'PT-73'!$L$13,"")</f>
        <v/>
      </c>
      <c r="L11" s="75" t="str">
        <f>IF('PT-73'!C62="Add","委託","")</f>
        <v/>
      </c>
      <c r="M11" s="75" t="str">
        <f>IF('PT-73'!C62="Add","-","")</f>
        <v/>
      </c>
      <c r="N11" s="75" t="str">
        <f>IF('PT-73'!C62="Add",'PT-73'!$L$16,"")</f>
        <v/>
      </c>
      <c r="O11" s="75" t="str">
        <f>IF('PT-73'!C62="Add",'PT-73'!$L$18,"")</f>
        <v/>
      </c>
      <c r="P11" s="75" t="str">
        <f>IF('PT-73'!C62="Add",'PT-73'!$L$20,"")</f>
        <v/>
      </c>
      <c r="Q11" s="75" t="str">
        <f>IF('PT-73'!C62="Add","-","")</f>
        <v/>
      </c>
      <c r="R11" s="75" t="str">
        <f>IF('PT-73'!C62="Add","対象","")</f>
        <v/>
      </c>
      <c r="S11" s="81"/>
      <c r="T11" s="75" t="str">
        <f>IF('PT-73'!C62="Add",コードM!F11,"")</f>
        <v/>
      </c>
      <c r="U11" s="75" t="str">
        <f>IF('PT-73'!C62="Add",'PT-73'!F62,"")</f>
        <v/>
      </c>
      <c r="V11" s="75" t="str">
        <f>IF('PT-73'!C62="Add",'PT-73'!K62,"")</f>
        <v/>
      </c>
      <c r="W11" s="75" t="str">
        <f>IF('PT-73'!C62="Add",'PT-73'!P62,"")</f>
        <v/>
      </c>
      <c r="X11" s="75" t="str">
        <f t="shared" si="1"/>
        <v/>
      </c>
      <c r="Y11" s="75"/>
      <c r="Z11" s="75" t="str">
        <f>IF('PT-73'!C62="Add","あり","")</f>
        <v/>
      </c>
      <c r="AA11" s="75" t="str">
        <f>IF('PT-73'!C62="Add",ASC('PT-73'!X62),"")</f>
        <v/>
      </c>
      <c r="AB11" s="75" t="str">
        <f t="shared" si="0"/>
        <v/>
      </c>
      <c r="AC11" s="75" t="str">
        <f>IF('PT-73'!C62="Add","-","")</f>
        <v/>
      </c>
      <c r="AD11" s="75"/>
      <c r="AE11" s="75" t="str">
        <f>IF('PT-73'!C62="Add","-","")</f>
        <v/>
      </c>
      <c r="AF11" s="75" t="str">
        <f>IF('PT-73'!C62="Add","-","")</f>
        <v/>
      </c>
      <c r="AG11" s="75" t="str">
        <f>IF('PT-73'!C62="Add","-","")</f>
        <v/>
      </c>
      <c r="AH11" s="75" t="str">
        <f>IF('PT-73'!C62="Add","-","")</f>
        <v/>
      </c>
      <c r="AI11" s="75" t="str">
        <f>IF('PT-73'!C62="Add","-","")</f>
        <v/>
      </c>
      <c r="AJ11" s="75" t="str">
        <f>IF('PT-73'!C62="Add","-","")</f>
        <v/>
      </c>
      <c r="AK11" s="75" t="str">
        <f>IF('PT-73'!C62="Add","-","")</f>
        <v/>
      </c>
      <c r="AL11" s="75" t="str">
        <f>IF('PT-73'!C62="Add","-","")</f>
        <v/>
      </c>
      <c r="AM11" s="75" t="str">
        <f>IF('PT-73'!C62="Add","-","")</f>
        <v/>
      </c>
      <c r="AN11" s="75" t="str">
        <f>IF('PT-73'!C62="Add","-","")</f>
        <v/>
      </c>
      <c r="AO11" s="75" t="str">
        <f>IF('PT-73'!C62="Add","-","")</f>
        <v/>
      </c>
      <c r="AP11" s="75" t="str">
        <f>IF('PT-73'!C62="Add","-","")</f>
        <v/>
      </c>
      <c r="AQ11" s="75" t="str">
        <f>IF('PT-73'!C62="Add","-","")</f>
        <v/>
      </c>
      <c r="AR11" s="75" t="str">
        <f>IF('PT-73'!C62="Add","-","")</f>
        <v/>
      </c>
      <c r="AS11" s="75" t="str">
        <f>IF('PT-73'!C62="Add","-","")</f>
        <v/>
      </c>
      <c r="AT11" s="75" t="str">
        <f>IF('PT-73'!C62="Add","-","")</f>
        <v/>
      </c>
      <c r="AU11" s="75" t="str">
        <f>IF('PT-73'!C62="Add","-","")</f>
        <v/>
      </c>
      <c r="AV11" s="75" t="str">
        <f>IF('PT-73'!C62="Add","-","")</f>
        <v/>
      </c>
      <c r="AW11" s="75" t="str">
        <f>IF('PT-73'!C62="Add","-","")</f>
        <v/>
      </c>
      <c r="AX11" s="75" t="str">
        <f>IF('PT-73'!C62="Add","-","")</f>
        <v/>
      </c>
      <c r="AY11" s="105" t="str">
        <f>IF('PT-73'!C62="Add","-","")</f>
        <v/>
      </c>
    </row>
    <row r="12" spans="1:52" ht="15.75" x14ac:dyDescent="0.15">
      <c r="K12" s="71"/>
      <c r="M12" s="74"/>
      <c r="P12" s="72"/>
    </row>
  </sheetData>
  <phoneticPr fontId="3"/>
  <conditionalFormatting sqref="G1">
    <cfRule type="expression" dxfId="5" priority="6">
      <formula>AND(#REF!="済",G1="")</formula>
    </cfRule>
  </conditionalFormatting>
  <conditionalFormatting sqref="G2">
    <cfRule type="expression" dxfId="4" priority="5">
      <formula>AND(#REF!="済",G2="")</formula>
    </cfRule>
  </conditionalFormatting>
  <conditionalFormatting sqref="F1">
    <cfRule type="expression" dxfId="3" priority="4">
      <formula>AND(#REF!="済",F1="")</formula>
    </cfRule>
  </conditionalFormatting>
  <conditionalFormatting sqref="F2">
    <cfRule type="expression" dxfId="2" priority="3">
      <formula>AND(#REF!="済",F2="")</formula>
    </cfRule>
  </conditionalFormatting>
  <conditionalFormatting sqref="B1">
    <cfRule type="expression" dxfId="1" priority="2">
      <formula>AND(#REF!="済",B1="")</formula>
    </cfRule>
  </conditionalFormatting>
  <conditionalFormatting sqref="B2:B11">
    <cfRule type="expression" dxfId="0" priority="1">
      <formula>AND(#REF!="済",B2="")</formula>
    </cfRule>
  </conditionalFormatting>
  <dataValidations count="1">
    <dataValidation allowBlank="1" sqref="D3:G11 S3:S11 P12 A2:B11 K12 T2:T11" xr:uid="{D135605B-537C-4D22-8242-935B48792838}"/>
  </dataValidations>
  <pageMargins left="0.7" right="0.7" top="0.75" bottom="0.75" header="0.3" footer="0.3"/>
  <pageSetup paperSize="9" orientation="portrait" r:id="rId1"/>
  <customProperties>
    <customPr name="layoutContexts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Y73"/>
  <sheetViews>
    <sheetView showGridLines="0" tabSelected="1" view="pageBreakPreview" zoomScaleNormal="177" zoomScaleSheetLayoutView="100" zoomScalePageLayoutView="115" workbookViewId="0">
      <selection sqref="A1:AL3"/>
    </sheetView>
  </sheetViews>
  <sheetFormatPr defaultColWidth="2.5" defaultRowHeight="14.1" customHeight="1" x14ac:dyDescent="0.2"/>
  <cols>
    <col min="1" max="5" width="2.5" style="1"/>
    <col min="6" max="7" width="2.5" style="1" customWidth="1"/>
    <col min="8" max="10" width="2.5" style="1"/>
    <col min="11" max="12" width="2.5" style="1" customWidth="1"/>
    <col min="13" max="17" width="2.5" style="1"/>
    <col min="18" max="18" width="2.5" style="1" customWidth="1"/>
    <col min="19" max="25" width="2.5" style="1"/>
    <col min="26" max="27" width="2.5" style="1" customWidth="1"/>
    <col min="28" max="37" width="2.5" style="1"/>
    <col min="38" max="40" width="2.5" style="1" customWidth="1"/>
    <col min="41" max="41" width="2.5" style="1"/>
    <col min="42" max="42" width="2.5" style="2" customWidth="1"/>
    <col min="43" max="43" width="2.5" style="1" customWidth="1"/>
    <col min="44" max="44" width="1" style="1" customWidth="1"/>
    <col min="45" max="48" width="2.5" style="1"/>
    <col min="49" max="51" width="2.5" style="2" customWidth="1"/>
    <col min="52" max="16384" width="2.5" style="1"/>
  </cols>
  <sheetData>
    <row r="1" spans="1:51" ht="14.1" customHeight="1" x14ac:dyDescent="0.2">
      <c r="A1" s="123" t="s">
        <v>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46"/>
      <c r="AN1" s="46"/>
      <c r="AO1" s="46"/>
      <c r="AP1" s="51"/>
      <c r="AQ1" s="46"/>
      <c r="AR1" s="46"/>
      <c r="AS1" s="46"/>
    </row>
    <row r="2" spans="1:51" ht="14.1" customHeight="1" x14ac:dyDescent="0.2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46"/>
      <c r="AN2" s="46"/>
      <c r="AO2" s="46"/>
      <c r="AP2" s="51"/>
      <c r="AQ2" s="46"/>
      <c r="AR2" s="46"/>
      <c r="AS2" s="46"/>
    </row>
    <row r="3" spans="1:51" ht="14.1" customHeight="1" x14ac:dyDescent="0.2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46"/>
      <c r="AN3" s="46"/>
      <c r="AO3" s="46"/>
      <c r="AP3" s="51"/>
      <c r="AQ3" s="46"/>
      <c r="AR3" s="46"/>
      <c r="AS3" s="46"/>
    </row>
    <row r="4" spans="1:51" ht="6.9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21"/>
      <c r="AQ4" s="3"/>
      <c r="AR4" s="3"/>
      <c r="AS4" s="3"/>
    </row>
    <row r="5" spans="1:51" ht="14.1" customHeight="1" x14ac:dyDescent="0.2">
      <c r="S5" s="130" t="s">
        <v>2</v>
      </c>
      <c r="T5" s="130"/>
      <c r="U5" s="130"/>
      <c r="V5" s="130"/>
      <c r="W5" s="130"/>
      <c r="X5" s="130"/>
      <c r="Y5" s="130"/>
      <c r="Z5" s="130"/>
      <c r="AA5" s="131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Q5" s="2"/>
      <c r="AR5" s="2"/>
      <c r="AW5" s="1"/>
      <c r="AX5" s="1"/>
      <c r="AY5" s="1"/>
    </row>
    <row r="6" spans="1:51" ht="6.95" customHeight="1" x14ac:dyDescent="0.2"/>
    <row r="7" spans="1:51" ht="20.100000000000001" customHeight="1" x14ac:dyDescent="0.2">
      <c r="A7" s="121" t="s">
        <v>3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61"/>
      <c r="AM7" s="61"/>
      <c r="AN7" s="61"/>
      <c r="AO7" s="61"/>
      <c r="AP7" s="61"/>
      <c r="AQ7" s="61"/>
      <c r="AR7" s="61"/>
      <c r="AS7" s="61"/>
    </row>
    <row r="8" spans="1:51" ht="33.75" customHeight="1" x14ac:dyDescent="0.2">
      <c r="A8" s="4"/>
      <c r="B8" s="128" t="s">
        <v>27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0"/>
      <c r="AM8" s="10"/>
      <c r="AN8" s="10"/>
      <c r="AO8" s="10"/>
      <c r="AP8" s="52"/>
      <c r="AQ8" s="10"/>
      <c r="AR8" s="10"/>
      <c r="AS8" s="4"/>
    </row>
    <row r="9" spans="1:51" ht="6.95" customHeight="1" x14ac:dyDescent="0.2">
      <c r="A9" s="4"/>
      <c r="B9" s="36"/>
      <c r="C9" s="36"/>
      <c r="D9" s="38"/>
      <c r="E9" s="38"/>
      <c r="F9" s="38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4"/>
      <c r="AM9" s="4"/>
      <c r="AN9" s="4"/>
      <c r="AO9" s="4"/>
      <c r="AP9" s="53"/>
      <c r="AQ9" s="4"/>
      <c r="AR9" s="4"/>
      <c r="AS9" s="4"/>
    </row>
    <row r="10" spans="1:51" ht="6.9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4"/>
      <c r="AQ10" s="5"/>
      <c r="AR10" s="5"/>
      <c r="AS10" s="5"/>
    </row>
    <row r="11" spans="1:51" ht="20.100000000000001" customHeight="1" x14ac:dyDescent="0.2">
      <c r="C11" s="133" t="s">
        <v>22</v>
      </c>
      <c r="D11" s="133"/>
      <c r="E11" s="133"/>
      <c r="F11" s="133"/>
      <c r="G11" s="133"/>
      <c r="H11" s="133"/>
      <c r="I11" s="133"/>
      <c r="J11" s="133"/>
      <c r="K11" s="133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5"/>
      <c r="AM11" s="5"/>
      <c r="AN11" s="5"/>
      <c r="AO11" s="5"/>
      <c r="AP11" s="54"/>
      <c r="AQ11" s="5"/>
      <c r="AR11" s="5"/>
    </row>
    <row r="12" spans="1:51" ht="6.95" customHeight="1" x14ac:dyDescent="0.2"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37"/>
      <c r="AM12" s="37"/>
      <c r="AN12" s="37"/>
      <c r="AO12" s="37"/>
      <c r="AP12" s="55"/>
      <c r="AQ12" s="37"/>
      <c r="AR12" s="6"/>
    </row>
    <row r="13" spans="1:51" ht="20.100000000000001" customHeight="1" x14ac:dyDescent="0.2">
      <c r="C13" s="134" t="s">
        <v>4</v>
      </c>
      <c r="D13" s="134"/>
      <c r="E13" s="134"/>
      <c r="F13" s="134"/>
      <c r="G13" s="133"/>
      <c r="H13" s="133"/>
      <c r="I13" s="133"/>
      <c r="J13" s="133"/>
      <c r="K13" s="133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5"/>
      <c r="AM13" s="5"/>
      <c r="AN13" s="5"/>
      <c r="AO13" s="5"/>
      <c r="AP13" s="54"/>
      <c r="AQ13" s="5"/>
      <c r="AR13" s="5"/>
    </row>
    <row r="14" spans="1:51" s="7" customFormat="1" ht="20.100000000000001" customHeight="1" x14ac:dyDescent="0.2">
      <c r="C14" s="108"/>
      <c r="D14" s="108"/>
      <c r="E14" s="108"/>
      <c r="F14" s="108"/>
      <c r="G14" s="136" t="s">
        <v>5</v>
      </c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8"/>
      <c r="AM14" s="8"/>
      <c r="AN14" s="8"/>
      <c r="AO14" s="8"/>
      <c r="AP14" s="56"/>
      <c r="AQ14" s="8"/>
      <c r="AR14" s="8"/>
      <c r="AW14" s="9"/>
      <c r="AX14" s="9"/>
      <c r="AY14" s="9"/>
    </row>
    <row r="15" spans="1:51" ht="6.95" customHeight="1" x14ac:dyDescent="0.2"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37"/>
      <c r="AM15" s="37"/>
      <c r="AN15" s="37"/>
      <c r="AO15" s="37"/>
      <c r="AP15" s="55"/>
      <c r="AQ15" s="37"/>
      <c r="AR15" s="6"/>
    </row>
    <row r="16" spans="1:51" ht="20.100000000000001" customHeight="1" x14ac:dyDescent="0.2">
      <c r="C16" s="133" t="s">
        <v>28</v>
      </c>
      <c r="D16" s="133"/>
      <c r="E16" s="133"/>
      <c r="F16" s="133"/>
      <c r="G16" s="133"/>
      <c r="H16" s="133"/>
      <c r="I16" s="133"/>
      <c r="J16" s="133"/>
      <c r="K16" s="133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5"/>
      <c r="AM16" s="5"/>
      <c r="AN16" s="5"/>
      <c r="AO16" s="5"/>
      <c r="AP16" s="54"/>
      <c r="AQ16" s="5"/>
      <c r="AR16" s="5"/>
    </row>
    <row r="17" spans="1:51" ht="6.95" customHeight="1" x14ac:dyDescent="0.2"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37"/>
      <c r="AM17" s="37"/>
      <c r="AN17" s="37"/>
      <c r="AO17" s="37"/>
      <c r="AP17" s="55"/>
      <c r="AQ17" s="37"/>
      <c r="AR17" s="6"/>
    </row>
    <row r="18" spans="1:51" ht="20.100000000000001" customHeight="1" x14ac:dyDescent="0.2">
      <c r="C18" s="133" t="s">
        <v>9</v>
      </c>
      <c r="D18" s="133"/>
      <c r="E18" s="133"/>
      <c r="F18" s="133"/>
      <c r="G18" s="133"/>
      <c r="H18" s="133"/>
      <c r="I18" s="133"/>
      <c r="J18" s="133"/>
      <c r="K18" s="133"/>
      <c r="L18" s="137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5"/>
      <c r="AM18" s="5"/>
      <c r="AN18" s="5"/>
      <c r="AO18" s="5"/>
      <c r="AP18" s="54"/>
      <c r="AQ18" s="5"/>
      <c r="AR18" s="5"/>
    </row>
    <row r="19" spans="1:51" ht="6.95" customHeight="1" x14ac:dyDescent="0.2"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37"/>
      <c r="AM19" s="37"/>
      <c r="AN19" s="37"/>
      <c r="AO19" s="37"/>
      <c r="AP19" s="55"/>
      <c r="AQ19" s="37"/>
      <c r="AR19" s="6"/>
    </row>
    <row r="20" spans="1:51" ht="20.100000000000001" customHeight="1" x14ac:dyDescent="0.2">
      <c r="C20" s="133" t="s">
        <v>6</v>
      </c>
      <c r="D20" s="133"/>
      <c r="E20" s="133"/>
      <c r="F20" s="133"/>
      <c r="G20" s="133"/>
      <c r="H20" s="133"/>
      <c r="I20" s="133"/>
      <c r="J20" s="133"/>
      <c r="K20" s="133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5"/>
      <c r="AM20" s="5"/>
      <c r="AN20" s="5"/>
      <c r="AO20" s="5"/>
      <c r="AP20" s="54"/>
      <c r="AQ20" s="5"/>
      <c r="AR20" s="5"/>
    </row>
    <row r="21" spans="1:51" ht="6.95" customHeight="1" x14ac:dyDescent="0.2"/>
    <row r="23" spans="1:51" ht="20.100000000000001" customHeight="1" x14ac:dyDescent="0.2">
      <c r="A23" s="121" t="s">
        <v>7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61"/>
      <c r="AM23" s="61"/>
      <c r="AN23" s="61"/>
      <c r="AO23" s="61"/>
      <c r="AP23" s="61"/>
      <c r="AQ23" s="61"/>
      <c r="AR23" s="61"/>
      <c r="AS23" s="61"/>
    </row>
    <row r="24" spans="1:51" ht="20.100000000000001" customHeight="1" x14ac:dyDescent="0.2">
      <c r="A24" s="10"/>
      <c r="B24" s="128" t="s">
        <v>8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1"/>
      <c r="AM24" s="11"/>
      <c r="AN24" s="11"/>
      <c r="AO24" s="11"/>
      <c r="AP24" s="57"/>
      <c r="AQ24" s="11"/>
      <c r="AR24" s="11"/>
      <c r="AS24" s="11"/>
    </row>
    <row r="25" spans="1:51" ht="6.95" customHeight="1" x14ac:dyDescent="0.2">
      <c r="A25" s="10"/>
      <c r="B25" s="12"/>
      <c r="C25" s="12"/>
      <c r="D25" s="38"/>
      <c r="E25" s="38"/>
      <c r="F25" s="38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1"/>
      <c r="AM25" s="11"/>
      <c r="AN25" s="11"/>
      <c r="AO25" s="11"/>
      <c r="AP25" s="57"/>
      <c r="AQ25" s="11"/>
      <c r="AR25" s="11"/>
      <c r="AS25" s="11"/>
    </row>
    <row r="26" spans="1:51" ht="20.100000000000001" customHeight="1" x14ac:dyDescent="0.2">
      <c r="C26" s="13"/>
      <c r="D26" s="13"/>
      <c r="E26" s="39"/>
      <c r="F26" s="39"/>
      <c r="G26" s="39"/>
      <c r="H26" s="7"/>
      <c r="I26" s="35" t="s">
        <v>10</v>
      </c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7"/>
      <c r="V26" s="7"/>
      <c r="W26" s="35"/>
      <c r="X26" s="35"/>
      <c r="Y26" s="35"/>
      <c r="Z26" s="35"/>
      <c r="AA26" s="35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62" t="b">
        <v>0</v>
      </c>
      <c r="AQ26" s="3"/>
      <c r="AR26" s="3"/>
      <c r="AW26" s="14"/>
    </row>
    <row r="27" spans="1:51" ht="6.95" customHeight="1" x14ac:dyDescent="0.2">
      <c r="I27" s="7"/>
    </row>
    <row r="28" spans="1:51" s="15" customFormat="1" ht="14.1" customHeight="1" x14ac:dyDescent="0.2">
      <c r="H28" s="127" t="s">
        <v>11</v>
      </c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6"/>
      <c r="AM28" s="16"/>
      <c r="AN28" s="16"/>
      <c r="AO28" s="16"/>
      <c r="AP28" s="17"/>
      <c r="AQ28" s="16"/>
      <c r="AR28" s="16"/>
      <c r="AS28" s="16"/>
      <c r="AW28" s="17"/>
      <c r="AX28" s="17"/>
      <c r="AY28" s="17"/>
    </row>
    <row r="29" spans="1:51" s="15" customFormat="1" ht="12" customHeight="1" x14ac:dyDescent="0.2">
      <c r="H29" s="124" t="s">
        <v>23</v>
      </c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47"/>
      <c r="AM29" s="47"/>
      <c r="AN29" s="47"/>
      <c r="AO29" s="47"/>
      <c r="AP29" s="17"/>
      <c r="AQ29" s="47"/>
      <c r="AR29" s="47"/>
      <c r="AS29" s="18"/>
      <c r="AW29" s="17"/>
      <c r="AX29" s="17"/>
      <c r="AY29" s="17"/>
    </row>
    <row r="30" spans="1:51" s="15" customFormat="1" ht="12" x14ac:dyDescent="0.2"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40"/>
      <c r="AM30" s="40"/>
      <c r="AN30" s="40"/>
      <c r="AO30" s="40"/>
      <c r="AP30" s="17"/>
      <c r="AQ30" s="40"/>
      <c r="AR30" s="40"/>
      <c r="AS30" s="18"/>
      <c r="AW30" s="17"/>
      <c r="AX30" s="17"/>
      <c r="AY30" s="17"/>
    </row>
    <row r="31" spans="1:51" s="15" customFormat="1" ht="14.1" customHeight="1" x14ac:dyDescent="0.2">
      <c r="I31" s="135" t="s">
        <v>12</v>
      </c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9"/>
      <c r="AM31" s="19"/>
      <c r="AN31" s="19"/>
      <c r="AO31" s="19"/>
      <c r="AP31" s="17"/>
      <c r="AQ31" s="19"/>
      <c r="AR31" s="19"/>
      <c r="AS31" s="19"/>
      <c r="AW31" s="17"/>
      <c r="AX31" s="17"/>
      <c r="AY31" s="17"/>
    </row>
    <row r="32" spans="1:51" s="15" customFormat="1" ht="14.1" customHeight="1" x14ac:dyDescent="0.2">
      <c r="I32" s="20"/>
      <c r="AP32" s="17"/>
      <c r="AW32" s="17"/>
      <c r="AX32" s="17"/>
      <c r="AY32" s="17"/>
    </row>
    <row r="33" spans="1:44" s="88" customFormat="1" ht="14.1" customHeight="1" x14ac:dyDescent="0.25">
      <c r="AP33" s="89"/>
      <c r="AQ33" s="89"/>
      <c r="AR33" s="89"/>
    </row>
    <row r="34" spans="1:44" s="90" customFormat="1" ht="14.1" customHeight="1" x14ac:dyDescent="0.2">
      <c r="AP34" s="91"/>
      <c r="AQ34" s="91"/>
      <c r="AR34" s="91"/>
    </row>
    <row r="35" spans="1:44" s="90" customFormat="1" ht="19.5" customHeight="1" x14ac:dyDescent="0.2">
      <c r="A35" s="110" t="s">
        <v>390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92"/>
      <c r="AM35" s="92"/>
      <c r="AN35" s="92"/>
      <c r="AO35" s="92"/>
      <c r="AP35" s="92"/>
      <c r="AQ35" s="92"/>
      <c r="AR35" s="92"/>
    </row>
    <row r="36" spans="1:44" s="90" customFormat="1" ht="19.5" customHeight="1" x14ac:dyDescent="0.2">
      <c r="A36" s="93"/>
      <c r="B36" s="111" t="s">
        <v>391</v>
      </c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95"/>
      <c r="AP36" s="91"/>
      <c r="AQ36" s="91"/>
      <c r="AR36" s="91"/>
    </row>
    <row r="37" spans="1:44" s="90" customFormat="1" ht="9.6" customHeight="1" x14ac:dyDescent="0.2">
      <c r="A37" s="93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5"/>
      <c r="AP37" s="91"/>
      <c r="AQ37" s="91"/>
      <c r="AR37" s="91"/>
    </row>
    <row r="38" spans="1:44" s="88" customFormat="1" ht="19.5" customHeight="1" x14ac:dyDescent="0.25">
      <c r="A38" s="93"/>
      <c r="B38" s="90"/>
      <c r="C38" s="96"/>
      <c r="D38" s="96"/>
      <c r="F38" s="97" t="s">
        <v>392</v>
      </c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P38" s="109"/>
      <c r="AQ38" s="89"/>
      <c r="AR38" s="89"/>
    </row>
    <row r="39" spans="1:44" s="88" customFormat="1" ht="14.1" customHeight="1" x14ac:dyDescent="0.25">
      <c r="A39" s="93"/>
      <c r="B39" s="90"/>
      <c r="C39" s="90"/>
      <c r="D39" s="90"/>
      <c r="E39" s="90"/>
      <c r="F39" s="100"/>
      <c r="G39" s="100"/>
      <c r="H39" s="100"/>
      <c r="I39" s="100"/>
      <c r="J39" s="100"/>
      <c r="K39" s="100"/>
      <c r="L39" s="100"/>
      <c r="M39" s="90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P39" s="89"/>
      <c r="AQ39" s="89"/>
      <c r="AR39" s="89"/>
    </row>
    <row r="40" spans="1:44" s="90" customFormat="1" ht="19.5" customHeight="1" x14ac:dyDescent="0.25">
      <c r="A40" s="93"/>
      <c r="C40" s="96"/>
      <c r="D40" s="96"/>
      <c r="E40" s="88"/>
      <c r="F40" s="97" t="s">
        <v>393</v>
      </c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P40" s="91"/>
      <c r="AQ40" s="91"/>
      <c r="AR40" s="91"/>
    </row>
    <row r="41" spans="1:44" s="88" customFormat="1" ht="14.1" customHeight="1" x14ac:dyDescent="0.25">
      <c r="A41" s="102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P41" s="99"/>
      <c r="AQ41" s="89"/>
      <c r="AR41" s="89"/>
    </row>
    <row r="42" spans="1:44" s="88" customFormat="1" ht="14.1" customHeight="1" x14ac:dyDescent="0.25">
      <c r="A42" s="102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P42" s="99"/>
      <c r="AQ42" s="89"/>
      <c r="AR42" s="89"/>
    </row>
    <row r="43" spans="1:44" s="88" customFormat="1" ht="14.1" customHeight="1" x14ac:dyDescent="0.25">
      <c r="A43" s="102"/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P43" s="99"/>
      <c r="AQ43" s="89"/>
      <c r="AR43" s="89"/>
    </row>
    <row r="44" spans="1:44" s="88" customFormat="1" ht="14.1" customHeight="1" x14ac:dyDescent="0.25">
      <c r="A44" s="102"/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P44" s="99"/>
      <c r="AQ44" s="89"/>
      <c r="AR44" s="89"/>
    </row>
    <row r="45" spans="1:44" s="88" customFormat="1" ht="14.1" customHeight="1" x14ac:dyDescent="0.25">
      <c r="A45" s="102"/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P45" s="99"/>
      <c r="AQ45" s="89"/>
      <c r="AR45" s="89"/>
    </row>
    <row r="46" spans="1:44" s="88" customFormat="1" ht="14.1" customHeight="1" x14ac:dyDescent="0.25">
      <c r="A46" s="102"/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P46" s="99"/>
      <c r="AQ46" s="89"/>
      <c r="AR46" s="89"/>
    </row>
    <row r="47" spans="1:44" s="88" customFormat="1" ht="14.1" customHeight="1" x14ac:dyDescent="0.25">
      <c r="A47" s="102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P47" s="99"/>
      <c r="AQ47" s="89"/>
      <c r="AR47" s="89"/>
    </row>
    <row r="48" spans="1:44" s="88" customFormat="1" ht="14.1" customHeight="1" x14ac:dyDescent="0.25">
      <c r="A48" s="102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P48" s="99"/>
      <c r="AQ48" s="89"/>
      <c r="AR48" s="89"/>
    </row>
    <row r="49" spans="1:51" s="88" customFormat="1" ht="14.1" customHeight="1" x14ac:dyDescent="0.25">
      <c r="A49" s="102"/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P49" s="89"/>
      <c r="AQ49" s="89"/>
      <c r="AR49" s="89"/>
    </row>
    <row r="50" spans="1:51" s="3" customFormat="1" ht="18" customHeight="1" x14ac:dyDescent="0.15">
      <c r="A50" s="121" t="s">
        <v>389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P50" s="21"/>
      <c r="AQ50" s="21"/>
      <c r="AR50" s="21"/>
    </row>
    <row r="51" spans="1:51" ht="6" customHeight="1" x14ac:dyDescent="0.2">
      <c r="A51" s="22"/>
      <c r="B51" s="22"/>
      <c r="C51" s="22"/>
      <c r="D51" s="64"/>
      <c r="E51" s="64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4"/>
      <c r="Q51" s="64"/>
      <c r="R51" s="64"/>
      <c r="S51" s="64"/>
      <c r="T51" s="64"/>
      <c r="U51" s="64"/>
      <c r="V51" s="64"/>
      <c r="W51" s="64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86"/>
      <c r="AJ51" s="86"/>
      <c r="AK51" s="86"/>
      <c r="AL51" s="50"/>
      <c r="AM51" s="23"/>
      <c r="AN51" s="23"/>
      <c r="AO51" s="23"/>
      <c r="AP51" s="59"/>
      <c r="AT51" s="2"/>
      <c r="AU51" s="2"/>
      <c r="AV51" s="2"/>
      <c r="AW51" s="1"/>
      <c r="AX51" s="1"/>
      <c r="AY51" s="1"/>
    </row>
    <row r="52" spans="1:51" ht="24.95" customHeight="1" x14ac:dyDescent="0.2">
      <c r="A52" s="22"/>
      <c r="B52" s="22"/>
      <c r="C52" s="144" t="s">
        <v>388</v>
      </c>
      <c r="D52" s="145"/>
      <c r="E52" s="145"/>
      <c r="F52" s="141" t="s">
        <v>14</v>
      </c>
      <c r="G52" s="142"/>
      <c r="H52" s="142"/>
      <c r="I52" s="142"/>
      <c r="J52" s="142"/>
      <c r="K52" s="146" t="s">
        <v>13</v>
      </c>
      <c r="L52" s="142"/>
      <c r="M52" s="142"/>
      <c r="N52" s="142"/>
      <c r="O52" s="143"/>
      <c r="P52" s="144" t="s">
        <v>20</v>
      </c>
      <c r="Q52" s="145"/>
      <c r="R52" s="145"/>
      <c r="S52" s="145"/>
      <c r="T52" s="145"/>
      <c r="U52" s="145"/>
      <c r="V52" s="145"/>
      <c r="W52" s="147"/>
      <c r="X52" s="141" t="s">
        <v>21</v>
      </c>
      <c r="Y52" s="142"/>
      <c r="Z52" s="142"/>
      <c r="AA52" s="142"/>
      <c r="AB52" s="142"/>
      <c r="AC52" s="142"/>
      <c r="AD52" s="142"/>
      <c r="AE52" s="143"/>
      <c r="AF52" s="141" t="s">
        <v>24</v>
      </c>
      <c r="AG52" s="142"/>
      <c r="AH52" s="142"/>
      <c r="AI52" s="142"/>
      <c r="AJ52" s="142"/>
      <c r="AK52" s="143"/>
      <c r="AQ52" s="2"/>
      <c r="AR52" s="2"/>
      <c r="AW52" s="1"/>
      <c r="AX52" s="1"/>
      <c r="AY52" s="1"/>
    </row>
    <row r="53" spans="1:51" ht="20.100000000000001" customHeight="1" x14ac:dyDescent="0.2">
      <c r="A53" s="22"/>
      <c r="B53" s="22"/>
      <c r="C53" s="112"/>
      <c r="D53" s="113"/>
      <c r="E53" s="113"/>
      <c r="F53" s="114"/>
      <c r="G53" s="115"/>
      <c r="H53" s="115"/>
      <c r="I53" s="115"/>
      <c r="J53" s="116"/>
      <c r="K53" s="117"/>
      <c r="L53" s="115"/>
      <c r="M53" s="115"/>
      <c r="N53" s="115"/>
      <c r="O53" s="118"/>
      <c r="P53" s="119"/>
      <c r="Q53" s="115"/>
      <c r="R53" s="115"/>
      <c r="S53" s="115"/>
      <c r="T53" s="115"/>
      <c r="U53" s="115"/>
      <c r="V53" s="115"/>
      <c r="W53" s="118"/>
      <c r="X53" s="114"/>
      <c r="Y53" s="115"/>
      <c r="Z53" s="115"/>
      <c r="AA53" s="115"/>
      <c r="AB53" s="115"/>
      <c r="AC53" s="115"/>
      <c r="AD53" s="115"/>
      <c r="AE53" s="118"/>
      <c r="AF53" s="112"/>
      <c r="AG53" s="113"/>
      <c r="AH53" s="113"/>
      <c r="AI53" s="113"/>
      <c r="AJ53" s="113"/>
      <c r="AK53" s="120"/>
      <c r="AP53" s="87"/>
      <c r="AQ53" s="2"/>
      <c r="AR53" s="2"/>
      <c r="AW53" s="1"/>
      <c r="AX53" s="1"/>
      <c r="AY53" s="1"/>
    </row>
    <row r="54" spans="1:51" ht="20.100000000000001" customHeight="1" x14ac:dyDescent="0.2">
      <c r="A54" s="15"/>
      <c r="B54" s="15"/>
      <c r="C54" s="112"/>
      <c r="D54" s="113"/>
      <c r="E54" s="113"/>
      <c r="F54" s="114"/>
      <c r="G54" s="115"/>
      <c r="H54" s="115"/>
      <c r="I54" s="115"/>
      <c r="J54" s="116"/>
      <c r="K54" s="117"/>
      <c r="L54" s="115"/>
      <c r="M54" s="115"/>
      <c r="N54" s="115"/>
      <c r="O54" s="118"/>
      <c r="P54" s="119"/>
      <c r="Q54" s="115"/>
      <c r="R54" s="115"/>
      <c r="S54" s="115"/>
      <c r="T54" s="115"/>
      <c r="U54" s="115"/>
      <c r="V54" s="115"/>
      <c r="W54" s="118"/>
      <c r="X54" s="114"/>
      <c r="Y54" s="115"/>
      <c r="Z54" s="115"/>
      <c r="AA54" s="115"/>
      <c r="AB54" s="115"/>
      <c r="AC54" s="115"/>
      <c r="AD54" s="115"/>
      <c r="AE54" s="118"/>
      <c r="AF54" s="112"/>
      <c r="AG54" s="113"/>
      <c r="AH54" s="113"/>
      <c r="AI54" s="113"/>
      <c r="AJ54" s="113"/>
      <c r="AK54" s="120"/>
      <c r="AP54" s="87"/>
      <c r="AQ54" s="2"/>
      <c r="AR54" s="2"/>
      <c r="AW54" s="1"/>
      <c r="AX54" s="1"/>
      <c r="AY54" s="1"/>
    </row>
    <row r="55" spans="1:51" ht="20.100000000000001" customHeight="1" x14ac:dyDescent="0.2">
      <c r="A55" s="15"/>
      <c r="B55" s="15"/>
      <c r="C55" s="112"/>
      <c r="D55" s="113"/>
      <c r="E55" s="113"/>
      <c r="F55" s="114"/>
      <c r="G55" s="115"/>
      <c r="H55" s="115"/>
      <c r="I55" s="115"/>
      <c r="J55" s="116"/>
      <c r="K55" s="117"/>
      <c r="L55" s="115"/>
      <c r="M55" s="115"/>
      <c r="N55" s="115"/>
      <c r="O55" s="118"/>
      <c r="P55" s="119"/>
      <c r="Q55" s="115"/>
      <c r="R55" s="115"/>
      <c r="S55" s="115"/>
      <c r="T55" s="115"/>
      <c r="U55" s="115"/>
      <c r="V55" s="115"/>
      <c r="W55" s="118"/>
      <c r="X55" s="114"/>
      <c r="Y55" s="115"/>
      <c r="Z55" s="115"/>
      <c r="AA55" s="115"/>
      <c r="AB55" s="115"/>
      <c r="AC55" s="115"/>
      <c r="AD55" s="115"/>
      <c r="AE55" s="118"/>
      <c r="AF55" s="112"/>
      <c r="AG55" s="113"/>
      <c r="AH55" s="113"/>
      <c r="AI55" s="113"/>
      <c r="AJ55" s="113"/>
      <c r="AK55" s="120"/>
      <c r="AP55" s="87"/>
      <c r="AQ55" s="2"/>
      <c r="AR55" s="2"/>
      <c r="AW55" s="1"/>
      <c r="AX55" s="1"/>
      <c r="AY55" s="1"/>
    </row>
    <row r="56" spans="1:51" ht="20.100000000000001" customHeight="1" x14ac:dyDescent="0.2">
      <c r="A56" s="15"/>
      <c r="B56" s="15"/>
      <c r="C56" s="112"/>
      <c r="D56" s="113"/>
      <c r="E56" s="113"/>
      <c r="F56" s="114"/>
      <c r="G56" s="115"/>
      <c r="H56" s="115"/>
      <c r="I56" s="115"/>
      <c r="J56" s="116"/>
      <c r="K56" s="117"/>
      <c r="L56" s="115"/>
      <c r="M56" s="115"/>
      <c r="N56" s="115"/>
      <c r="O56" s="118"/>
      <c r="P56" s="119"/>
      <c r="Q56" s="115"/>
      <c r="R56" s="115"/>
      <c r="S56" s="115"/>
      <c r="T56" s="115"/>
      <c r="U56" s="115"/>
      <c r="V56" s="115"/>
      <c r="W56" s="118"/>
      <c r="X56" s="114"/>
      <c r="Y56" s="115"/>
      <c r="Z56" s="115"/>
      <c r="AA56" s="115"/>
      <c r="AB56" s="115"/>
      <c r="AC56" s="115"/>
      <c r="AD56" s="115"/>
      <c r="AE56" s="118"/>
      <c r="AF56" s="112"/>
      <c r="AG56" s="113"/>
      <c r="AH56" s="113"/>
      <c r="AI56" s="113"/>
      <c r="AJ56" s="113"/>
      <c r="AK56" s="120"/>
      <c r="AP56" s="87"/>
      <c r="AQ56" s="2"/>
      <c r="AR56" s="2"/>
      <c r="AW56" s="1"/>
      <c r="AX56" s="1"/>
      <c r="AY56" s="1"/>
    </row>
    <row r="57" spans="1:51" ht="20.100000000000001" customHeight="1" x14ac:dyDescent="0.2">
      <c r="A57" s="24"/>
      <c r="B57" s="24"/>
      <c r="C57" s="112"/>
      <c r="D57" s="113"/>
      <c r="E57" s="113"/>
      <c r="F57" s="114"/>
      <c r="G57" s="115"/>
      <c r="H57" s="115"/>
      <c r="I57" s="115"/>
      <c r="J57" s="116"/>
      <c r="K57" s="117"/>
      <c r="L57" s="115"/>
      <c r="M57" s="115"/>
      <c r="N57" s="115"/>
      <c r="O57" s="118"/>
      <c r="P57" s="119"/>
      <c r="Q57" s="115"/>
      <c r="R57" s="115"/>
      <c r="S57" s="115"/>
      <c r="T57" s="115"/>
      <c r="U57" s="115"/>
      <c r="V57" s="115"/>
      <c r="W57" s="118"/>
      <c r="X57" s="114"/>
      <c r="Y57" s="115"/>
      <c r="Z57" s="115"/>
      <c r="AA57" s="115"/>
      <c r="AB57" s="115"/>
      <c r="AC57" s="115"/>
      <c r="AD57" s="115"/>
      <c r="AE57" s="118"/>
      <c r="AF57" s="112"/>
      <c r="AG57" s="113"/>
      <c r="AH57" s="113"/>
      <c r="AI57" s="113"/>
      <c r="AJ57" s="113"/>
      <c r="AK57" s="120"/>
      <c r="AP57" s="87"/>
      <c r="AQ57" s="2"/>
      <c r="AR57" s="2"/>
      <c r="AW57" s="1"/>
      <c r="AX57" s="1"/>
      <c r="AY57" s="1"/>
    </row>
    <row r="58" spans="1:51" ht="20.100000000000001" customHeight="1" x14ac:dyDescent="0.2">
      <c r="C58" s="112"/>
      <c r="D58" s="113"/>
      <c r="E58" s="113"/>
      <c r="F58" s="114"/>
      <c r="G58" s="115"/>
      <c r="H58" s="115"/>
      <c r="I58" s="115"/>
      <c r="J58" s="116"/>
      <c r="K58" s="117"/>
      <c r="L58" s="115"/>
      <c r="M58" s="115"/>
      <c r="N58" s="115"/>
      <c r="O58" s="118"/>
      <c r="P58" s="119"/>
      <c r="Q58" s="115"/>
      <c r="R58" s="115"/>
      <c r="S58" s="115"/>
      <c r="T58" s="115"/>
      <c r="U58" s="115"/>
      <c r="V58" s="115"/>
      <c r="W58" s="118"/>
      <c r="X58" s="114"/>
      <c r="Y58" s="115"/>
      <c r="Z58" s="115"/>
      <c r="AA58" s="115"/>
      <c r="AB58" s="115"/>
      <c r="AC58" s="115"/>
      <c r="AD58" s="115"/>
      <c r="AE58" s="118"/>
      <c r="AF58" s="112"/>
      <c r="AG58" s="113"/>
      <c r="AH58" s="113"/>
      <c r="AI58" s="113"/>
      <c r="AJ58" s="113"/>
      <c r="AK58" s="120"/>
      <c r="AP58" s="87"/>
      <c r="AQ58" s="2"/>
      <c r="AR58" s="2"/>
      <c r="AW58" s="1"/>
      <c r="AX58" s="1"/>
      <c r="AY58" s="1"/>
    </row>
    <row r="59" spans="1:51" ht="20.100000000000001" customHeight="1" x14ac:dyDescent="0.2">
      <c r="C59" s="112"/>
      <c r="D59" s="113"/>
      <c r="E59" s="113"/>
      <c r="F59" s="114"/>
      <c r="G59" s="115"/>
      <c r="H59" s="115"/>
      <c r="I59" s="115"/>
      <c r="J59" s="116"/>
      <c r="K59" s="117"/>
      <c r="L59" s="115"/>
      <c r="M59" s="115"/>
      <c r="N59" s="115"/>
      <c r="O59" s="118"/>
      <c r="P59" s="119"/>
      <c r="Q59" s="115"/>
      <c r="R59" s="115"/>
      <c r="S59" s="115"/>
      <c r="T59" s="115"/>
      <c r="U59" s="115"/>
      <c r="V59" s="115"/>
      <c r="W59" s="118"/>
      <c r="X59" s="114"/>
      <c r="Y59" s="115"/>
      <c r="Z59" s="115"/>
      <c r="AA59" s="115"/>
      <c r="AB59" s="115"/>
      <c r="AC59" s="115"/>
      <c r="AD59" s="115"/>
      <c r="AE59" s="118"/>
      <c r="AF59" s="112"/>
      <c r="AG59" s="113"/>
      <c r="AH59" s="113"/>
      <c r="AI59" s="113"/>
      <c r="AJ59" s="113"/>
      <c r="AK59" s="120"/>
      <c r="AP59" s="87"/>
      <c r="AQ59" s="14"/>
      <c r="AR59" s="14"/>
      <c r="AW59" s="1"/>
      <c r="AX59" s="1"/>
      <c r="AY59" s="1"/>
    </row>
    <row r="60" spans="1:51" ht="20.100000000000001" customHeight="1" x14ac:dyDescent="0.2">
      <c r="C60" s="112"/>
      <c r="D60" s="113"/>
      <c r="E60" s="113"/>
      <c r="F60" s="114"/>
      <c r="G60" s="115"/>
      <c r="H60" s="115"/>
      <c r="I60" s="115"/>
      <c r="J60" s="116"/>
      <c r="K60" s="117"/>
      <c r="L60" s="115"/>
      <c r="M60" s="115"/>
      <c r="N60" s="115"/>
      <c r="O60" s="118"/>
      <c r="P60" s="119"/>
      <c r="Q60" s="115"/>
      <c r="R60" s="115"/>
      <c r="S60" s="115"/>
      <c r="T60" s="115"/>
      <c r="U60" s="115"/>
      <c r="V60" s="115"/>
      <c r="W60" s="118"/>
      <c r="X60" s="114"/>
      <c r="Y60" s="115"/>
      <c r="Z60" s="115"/>
      <c r="AA60" s="115"/>
      <c r="AB60" s="115"/>
      <c r="AC60" s="115"/>
      <c r="AD60" s="115"/>
      <c r="AE60" s="118"/>
      <c r="AF60" s="112"/>
      <c r="AG60" s="113"/>
      <c r="AH60" s="113"/>
      <c r="AI60" s="113"/>
      <c r="AJ60" s="113"/>
      <c r="AK60" s="120"/>
      <c r="AP60" s="87"/>
      <c r="AQ60" s="14"/>
      <c r="AR60" s="14"/>
      <c r="AW60" s="1"/>
      <c r="AX60" s="1"/>
      <c r="AY60" s="1"/>
    </row>
    <row r="61" spans="1:51" ht="20.100000000000001" customHeight="1" x14ac:dyDescent="0.2">
      <c r="C61" s="112"/>
      <c r="D61" s="113"/>
      <c r="E61" s="113"/>
      <c r="F61" s="114"/>
      <c r="G61" s="115"/>
      <c r="H61" s="115"/>
      <c r="I61" s="115"/>
      <c r="J61" s="116"/>
      <c r="K61" s="117"/>
      <c r="L61" s="115"/>
      <c r="M61" s="115"/>
      <c r="N61" s="115"/>
      <c r="O61" s="118"/>
      <c r="P61" s="119"/>
      <c r="Q61" s="115"/>
      <c r="R61" s="115"/>
      <c r="S61" s="115"/>
      <c r="T61" s="115"/>
      <c r="U61" s="115"/>
      <c r="V61" s="115"/>
      <c r="W61" s="118"/>
      <c r="X61" s="114"/>
      <c r="Y61" s="115"/>
      <c r="Z61" s="115"/>
      <c r="AA61" s="115"/>
      <c r="AB61" s="115"/>
      <c r="AC61" s="115"/>
      <c r="AD61" s="115"/>
      <c r="AE61" s="118"/>
      <c r="AF61" s="112"/>
      <c r="AG61" s="113"/>
      <c r="AH61" s="113"/>
      <c r="AI61" s="113"/>
      <c r="AJ61" s="113"/>
      <c r="AK61" s="120"/>
      <c r="AP61" s="87"/>
      <c r="AQ61" s="14"/>
      <c r="AR61" s="14"/>
      <c r="AW61" s="1"/>
      <c r="AX61" s="1"/>
      <c r="AY61" s="1"/>
    </row>
    <row r="62" spans="1:51" ht="20.100000000000001" customHeight="1" x14ac:dyDescent="0.2">
      <c r="C62" s="112"/>
      <c r="D62" s="113"/>
      <c r="E62" s="113"/>
      <c r="F62" s="114"/>
      <c r="G62" s="115"/>
      <c r="H62" s="115"/>
      <c r="I62" s="115"/>
      <c r="J62" s="116"/>
      <c r="K62" s="117"/>
      <c r="L62" s="115"/>
      <c r="M62" s="115"/>
      <c r="N62" s="115"/>
      <c r="O62" s="118"/>
      <c r="P62" s="119"/>
      <c r="Q62" s="115"/>
      <c r="R62" s="115"/>
      <c r="S62" s="115"/>
      <c r="T62" s="115"/>
      <c r="U62" s="115"/>
      <c r="V62" s="115"/>
      <c r="W62" s="118"/>
      <c r="X62" s="114"/>
      <c r="Y62" s="115"/>
      <c r="Z62" s="115"/>
      <c r="AA62" s="115"/>
      <c r="AB62" s="115"/>
      <c r="AC62" s="115"/>
      <c r="AD62" s="115"/>
      <c r="AE62" s="118"/>
      <c r="AF62" s="112"/>
      <c r="AG62" s="113"/>
      <c r="AH62" s="113"/>
      <c r="AI62" s="113"/>
      <c r="AJ62" s="113"/>
      <c r="AK62" s="120"/>
      <c r="AP62" s="87"/>
      <c r="AQ62" s="14"/>
      <c r="AR62" s="14"/>
      <c r="AW62" s="1"/>
      <c r="AX62" s="1"/>
      <c r="AY62" s="1"/>
    </row>
    <row r="63" spans="1:51" ht="6.2" customHeight="1" x14ac:dyDescent="0.2">
      <c r="AT63" s="14"/>
      <c r="AU63" s="14"/>
      <c r="AV63" s="14"/>
      <c r="AW63" s="1"/>
      <c r="AX63" s="1"/>
      <c r="AY63" s="1"/>
    </row>
    <row r="64" spans="1:51" ht="14.1" customHeight="1" x14ac:dyDescent="0.2">
      <c r="E64" s="127" t="s">
        <v>15</v>
      </c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23"/>
      <c r="AN64" s="23"/>
      <c r="AO64" s="23"/>
      <c r="AP64" s="58"/>
      <c r="AT64" s="2"/>
      <c r="AU64" s="2"/>
      <c r="AV64" s="2"/>
      <c r="AW64" s="1"/>
      <c r="AX64" s="1"/>
      <c r="AY64" s="1"/>
    </row>
    <row r="65" spans="1:51" ht="14.25" customHeight="1" x14ac:dyDescent="0.2">
      <c r="E65" s="127" t="s">
        <v>25</v>
      </c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23"/>
      <c r="AM65" s="23"/>
      <c r="AN65" s="23"/>
      <c r="AO65" s="23"/>
      <c r="AP65" s="60"/>
      <c r="AT65" s="2"/>
      <c r="AU65" s="2"/>
      <c r="AV65" s="2"/>
      <c r="AW65" s="1"/>
      <c r="AX65" s="1"/>
      <c r="AY65" s="1"/>
    </row>
    <row r="66" spans="1:51" ht="14.25" customHeight="1" x14ac:dyDescent="0.2"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23"/>
      <c r="AM66" s="23"/>
      <c r="AN66" s="23"/>
      <c r="AO66" s="23"/>
      <c r="AT66" s="2"/>
      <c r="AU66" s="2"/>
      <c r="AV66" s="2"/>
      <c r="AW66" s="1"/>
      <c r="AX66" s="1"/>
      <c r="AY66" s="1"/>
    </row>
    <row r="67" spans="1:51" ht="13.5" customHeight="1" x14ac:dyDescent="0.2">
      <c r="E67" s="127" t="s">
        <v>26</v>
      </c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23"/>
      <c r="AN67" s="23"/>
      <c r="AO67" s="23"/>
      <c r="AP67" s="60"/>
      <c r="AT67" s="2"/>
      <c r="AU67" s="2"/>
      <c r="AV67" s="2"/>
      <c r="AW67" s="1"/>
      <c r="AX67" s="1"/>
      <c r="AY67" s="1"/>
    </row>
    <row r="68" spans="1:51" ht="13.5" customHeight="1" x14ac:dyDescent="0.2">
      <c r="D68" s="45"/>
      <c r="E68" s="129" t="s">
        <v>29</v>
      </c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  <c r="AM68" s="43"/>
      <c r="AN68" s="43"/>
      <c r="AO68" s="23"/>
      <c r="AT68" s="2"/>
      <c r="AU68" s="2"/>
      <c r="AV68" s="2"/>
      <c r="AW68" s="1"/>
      <c r="AX68" s="1"/>
      <c r="AY68" s="1"/>
    </row>
    <row r="69" spans="1:51" ht="14.1" customHeight="1" thickBot="1" x14ac:dyDescent="0.25"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T69" s="2"/>
      <c r="AU69" s="2"/>
      <c r="AV69" s="2"/>
      <c r="AW69" s="1"/>
      <c r="AX69" s="1"/>
      <c r="AY69" s="1"/>
    </row>
    <row r="70" spans="1:51" ht="20.100000000000001" customHeight="1" x14ac:dyDescent="0.2">
      <c r="A70" s="25" t="s">
        <v>16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8"/>
      <c r="AQ70" s="2"/>
      <c r="AR70" s="2"/>
      <c r="AW70" s="1"/>
      <c r="AX70" s="1"/>
      <c r="AY70" s="1"/>
    </row>
    <row r="71" spans="1:51" s="31" customFormat="1" ht="20.100000000000001" customHeight="1" x14ac:dyDescent="0.2">
      <c r="A71" s="29"/>
      <c r="B71" s="30"/>
      <c r="C71" s="140" t="s">
        <v>17</v>
      </c>
      <c r="D71" s="140"/>
      <c r="E71" s="140"/>
      <c r="F71" s="140"/>
      <c r="G71" s="140"/>
      <c r="H71" s="140"/>
      <c r="I71" s="140"/>
      <c r="J71" s="125" t="s">
        <v>0</v>
      </c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9"/>
      <c r="AP71" s="32"/>
      <c r="AQ71" s="32"/>
      <c r="AR71" s="32"/>
    </row>
    <row r="72" spans="1:51" s="31" customFormat="1" ht="20.100000000000001" customHeight="1" thickBot="1" x14ac:dyDescent="0.25">
      <c r="A72" s="33"/>
      <c r="B72" s="34"/>
      <c r="C72" s="139" t="s">
        <v>18</v>
      </c>
      <c r="D72" s="139"/>
      <c r="E72" s="139"/>
      <c r="F72" s="139"/>
      <c r="G72" s="139"/>
      <c r="H72" s="139"/>
      <c r="I72" s="139"/>
      <c r="J72" s="126" t="s">
        <v>19</v>
      </c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2"/>
      <c r="AP72" s="32"/>
      <c r="AQ72" s="32"/>
      <c r="AR72" s="32"/>
    </row>
    <row r="73" spans="1:51" ht="14.1" customHeight="1" x14ac:dyDescent="0.2">
      <c r="AD73" s="122" t="s">
        <v>394</v>
      </c>
      <c r="AE73" s="122"/>
      <c r="AF73" s="122"/>
      <c r="AG73" s="122"/>
      <c r="AH73" s="122"/>
      <c r="AI73" s="122"/>
      <c r="AJ73" s="122"/>
      <c r="AK73" s="122"/>
      <c r="AL73" s="122"/>
      <c r="AQ73" s="2"/>
      <c r="AR73" s="2"/>
      <c r="AW73" s="1"/>
      <c r="AX73" s="1"/>
      <c r="AY73" s="1"/>
    </row>
  </sheetData>
  <sheetProtection sheet="1" insertRows="0" deleteRows="0"/>
  <mergeCells count="99">
    <mergeCell ref="C72:I72"/>
    <mergeCell ref="C71:I71"/>
    <mergeCell ref="AF52:AK52"/>
    <mergeCell ref="AF53:AK53"/>
    <mergeCell ref="X54:AE54"/>
    <mergeCell ref="AF54:AK54"/>
    <mergeCell ref="C55:E55"/>
    <mergeCell ref="F55:J55"/>
    <mergeCell ref="K55:O55"/>
    <mergeCell ref="P55:W55"/>
    <mergeCell ref="AF57:AK57"/>
    <mergeCell ref="C52:E52"/>
    <mergeCell ref="F52:J52"/>
    <mergeCell ref="K52:O52"/>
    <mergeCell ref="P52:W52"/>
    <mergeCell ref="X52:AE52"/>
    <mergeCell ref="C13:K13"/>
    <mergeCell ref="H28:AK28"/>
    <mergeCell ref="I31:AK31"/>
    <mergeCell ref="C20:K20"/>
    <mergeCell ref="C16:K16"/>
    <mergeCell ref="C18:K18"/>
    <mergeCell ref="L13:AK13"/>
    <mergeCell ref="G14:AK14"/>
    <mergeCell ref="B24:AK24"/>
    <mergeCell ref="L16:AK16"/>
    <mergeCell ref="L18:AK18"/>
    <mergeCell ref="L20:AK20"/>
    <mergeCell ref="AD73:AL73"/>
    <mergeCell ref="A1:AL3"/>
    <mergeCell ref="H29:AK30"/>
    <mergeCell ref="J71:Z71"/>
    <mergeCell ref="J72:Z72"/>
    <mergeCell ref="E65:AK66"/>
    <mergeCell ref="B8:AK8"/>
    <mergeCell ref="A23:AK23"/>
    <mergeCell ref="A7:AK7"/>
    <mergeCell ref="E64:AL64"/>
    <mergeCell ref="E67:AL67"/>
    <mergeCell ref="E68:AL68"/>
    <mergeCell ref="S5:Z5"/>
    <mergeCell ref="AA5:AL5"/>
    <mergeCell ref="L11:AK11"/>
    <mergeCell ref="C11:K11"/>
    <mergeCell ref="C53:E53"/>
    <mergeCell ref="F53:J53"/>
    <mergeCell ref="K53:O53"/>
    <mergeCell ref="P53:W53"/>
    <mergeCell ref="X53:AE53"/>
    <mergeCell ref="C54:E54"/>
    <mergeCell ref="F54:J54"/>
    <mergeCell ref="K54:O54"/>
    <mergeCell ref="P54:W54"/>
    <mergeCell ref="C57:E57"/>
    <mergeCell ref="F57:J57"/>
    <mergeCell ref="K57:O57"/>
    <mergeCell ref="P57:W57"/>
    <mergeCell ref="X57:AE57"/>
    <mergeCell ref="X55:AE55"/>
    <mergeCell ref="AF55:AK55"/>
    <mergeCell ref="C56:E56"/>
    <mergeCell ref="F56:J56"/>
    <mergeCell ref="K56:O56"/>
    <mergeCell ref="P56:W56"/>
    <mergeCell ref="X56:AE56"/>
    <mergeCell ref="AF56:AK56"/>
    <mergeCell ref="AF58:AK58"/>
    <mergeCell ref="C59:E59"/>
    <mergeCell ref="F59:J59"/>
    <mergeCell ref="K59:O59"/>
    <mergeCell ref="P59:W59"/>
    <mergeCell ref="X59:AE59"/>
    <mergeCell ref="AF59:AK59"/>
    <mergeCell ref="C58:E58"/>
    <mergeCell ref="F58:J58"/>
    <mergeCell ref="K58:O58"/>
    <mergeCell ref="P58:W58"/>
    <mergeCell ref="X58:AE58"/>
    <mergeCell ref="F61:J61"/>
    <mergeCell ref="K61:O61"/>
    <mergeCell ref="P61:W61"/>
    <mergeCell ref="X61:AE61"/>
    <mergeCell ref="AF61:AK61"/>
    <mergeCell ref="A35:AK35"/>
    <mergeCell ref="B36:AK36"/>
    <mergeCell ref="C62:E62"/>
    <mergeCell ref="F62:J62"/>
    <mergeCell ref="K62:O62"/>
    <mergeCell ref="P62:W62"/>
    <mergeCell ref="X62:AE62"/>
    <mergeCell ref="AF62:AK62"/>
    <mergeCell ref="A50:AL50"/>
    <mergeCell ref="C60:E60"/>
    <mergeCell ref="F60:J60"/>
    <mergeCell ref="K60:O60"/>
    <mergeCell ref="P60:W60"/>
    <mergeCell ref="X60:AE60"/>
    <mergeCell ref="AF60:AK60"/>
    <mergeCell ref="C61:E61"/>
  </mergeCells>
  <phoneticPr fontId="3"/>
  <dataValidations disablePrompts="1" count="2">
    <dataValidation type="list" allowBlank="1" showInputMessage="1" showErrorMessage="1" sqref="AF53:AK62" xr:uid="{58AE74A8-E78A-4DE9-8C9C-D3D302B27992}">
      <formula1>"Member, Administrator, Auditor"</formula1>
    </dataValidation>
    <dataValidation type="list" allowBlank="1" showInputMessage="1" showErrorMessage="1" sqref="C53:E62" xr:uid="{5A6CA75C-7393-4769-9219-823518C398CC}">
      <formula1>"Add,Change,Delete"</formula1>
    </dataValidation>
  </dataValidations>
  <hyperlinks>
    <hyperlink ref="I31" r:id="rId1" xr:uid="{B509C653-5A91-4D88-8665-2DC6BE03E3F3}"/>
    <hyperlink ref="J71" r:id="rId2" xr:uid="{91F37BCE-9DED-4D77-9064-D6F2CD8C45D8}"/>
    <hyperlink ref="E68" r:id="rId3" xr:uid="{4883E342-B79B-4954-9CF8-0A2183FC51DF}"/>
  </hyperlinks>
  <pageMargins left="0.39370078740157483" right="0.39370078740157483" top="0.86614173228346458" bottom="0.74803149606299213" header="0.31496062992125984" footer="0.31496062992125984"/>
  <pageSetup paperSize="9" orientation="portrait" r:id="rId4"/>
  <headerFooter>
    <oddHeader>&amp;L&amp;G</oddHeader>
    <oddFooter>&amp;C&amp;G</oddFooter>
  </headerFooter>
  <rowBreaks count="1" manualBreakCount="1">
    <brk id="48" max="37" man="1"/>
  </rowBreaks>
  <customProperties>
    <customPr name="layoutContexts" r:id="rId5"/>
    <customPr name="SaveUndoMode" r:id="rId6"/>
  </customProperties>
  <drawing r:id="rId7"/>
  <legacyDrawing r:id="rId8"/>
  <legacyDrawingHF r:id="rId9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10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25</xdr:row>
                    <xdr:rowOff>0</xdr:rowOff>
                  </from>
                  <to>
                    <xdr:col>4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1" name="Group Box 6">
              <controlPr defaultSize="0" autoFill="0" autoPict="0">
                <anchor moveWithCells="1">
                  <from>
                    <xdr:col>1</xdr:col>
                    <xdr:colOff>66675</xdr:colOff>
                    <xdr:row>35</xdr:row>
                    <xdr:rowOff>228600</xdr:rowOff>
                  </from>
                  <to>
                    <xdr:col>4</xdr:col>
                    <xdr:colOff>152400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2" name="Option Button 7">
              <controlPr defaultSize="0" autoFill="0" autoLine="0" autoPict="0">
                <anchor moveWithCells="1">
                  <from>
                    <xdr:col>2</xdr:col>
                    <xdr:colOff>104775</xdr:colOff>
                    <xdr:row>37</xdr:row>
                    <xdr:rowOff>0</xdr:rowOff>
                  </from>
                  <to>
                    <xdr:col>4</xdr:col>
                    <xdr:colOff>28575</xdr:colOff>
                    <xdr:row>37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3" name="Option Button 8">
              <controlPr defaultSize="0" autoFill="0" autoLine="0" autoPict="0">
                <anchor moveWithCells="1">
                  <from>
                    <xdr:col>2</xdr:col>
                    <xdr:colOff>95250</xdr:colOff>
                    <xdr:row>39</xdr:row>
                    <xdr:rowOff>19050</xdr:rowOff>
                  </from>
                  <to>
                    <xdr:col>4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CA4EC-C0ED-42AB-87F2-AA61B138E3C8}">
  <sheetPr codeName="Sheet3"/>
  <dimension ref="A1:F142"/>
  <sheetViews>
    <sheetView topLeftCell="D1" workbookViewId="0">
      <selection activeCell="F2" sqref="F2"/>
    </sheetView>
  </sheetViews>
  <sheetFormatPr defaultRowHeight="13.5" x14ac:dyDescent="0.15"/>
  <cols>
    <col min="1" max="1" width="10.375" style="82" customWidth="1"/>
    <col min="2" max="2" width="45.125" style="82" customWidth="1"/>
    <col min="3" max="3" width="48.5" style="82" customWidth="1"/>
    <col min="4" max="4" width="45.25" style="82" customWidth="1"/>
    <col min="5" max="16384" width="9" style="73"/>
  </cols>
  <sheetData>
    <row r="1" spans="1:6" x14ac:dyDescent="0.15">
      <c r="A1" s="82" t="s">
        <v>376</v>
      </c>
      <c r="B1" s="82" t="s">
        <v>377</v>
      </c>
      <c r="C1" s="82" t="s">
        <v>378</v>
      </c>
      <c r="D1" s="82" t="s">
        <v>300</v>
      </c>
    </row>
    <row r="2" spans="1:6" x14ac:dyDescent="0.15">
      <c r="A2" s="84">
        <v>17067</v>
      </c>
      <c r="B2" s="82" t="s">
        <v>82</v>
      </c>
      <c r="C2" s="82" t="s">
        <v>82</v>
      </c>
      <c r="D2" s="82" t="s">
        <v>82</v>
      </c>
      <c r="E2" s="73">
        <v>1</v>
      </c>
      <c r="F2" s="73" t="e" cm="1">
        <f t="array" ref="F2">_xlfn.IFS('PT-73'!AF53="Member","取引担当者",'PT-73'!AF53="trader","取引担当者",'PT-73'!AF53="Administrator","統括者",'PT-73'!AF53=Auditor,"監査担当者")</f>
        <v>#NAME?</v>
      </c>
    </row>
    <row r="3" spans="1:6" x14ac:dyDescent="0.15">
      <c r="A3" s="84">
        <v>17039</v>
      </c>
      <c r="B3" s="82" t="s">
        <v>83</v>
      </c>
      <c r="C3" s="82" t="s">
        <v>83</v>
      </c>
      <c r="D3" s="82" t="s">
        <v>83</v>
      </c>
      <c r="E3" s="73">
        <v>2</v>
      </c>
      <c r="F3" s="73" t="e" cm="1">
        <f t="array" ref="F3">_xlfn.IFS('PT-73'!AF54="Member","取引担当者",'PT-73'!AF54="trader","取引担当者",'PT-73'!AF54="Administrator","統括者",'PT-73'!AF54=Auditor,"監査担当者")</f>
        <v>#NAME?</v>
      </c>
    </row>
    <row r="4" spans="1:6" x14ac:dyDescent="0.15">
      <c r="A4" s="84">
        <v>17061</v>
      </c>
      <c r="B4" s="82" t="s">
        <v>84</v>
      </c>
      <c r="C4" s="82" t="s">
        <v>84</v>
      </c>
      <c r="D4" s="82" t="s">
        <v>84</v>
      </c>
      <c r="E4" s="73">
        <v>3</v>
      </c>
      <c r="F4" s="73" t="e" cm="1">
        <f t="array" ref="F4">_xlfn.IFS('PT-73'!AF55="Member","取引担当者",'PT-73'!AF55="trader","取引担当者",'PT-73'!AF55="Administrator","統括者",'PT-73'!AF55=Auditor,"監査担当者")</f>
        <v>#NAME?</v>
      </c>
    </row>
    <row r="5" spans="1:6" x14ac:dyDescent="0.15">
      <c r="A5" s="84">
        <v>17028</v>
      </c>
      <c r="B5" s="82" t="s">
        <v>85</v>
      </c>
      <c r="C5" s="82" t="s">
        <v>85</v>
      </c>
      <c r="D5" s="82" t="s">
        <v>85</v>
      </c>
      <c r="E5" s="73">
        <v>4</v>
      </c>
      <c r="F5" s="73" t="e" cm="1">
        <f t="array" ref="F5">_xlfn.IFS('PT-73'!AF56="Member","取引担当者",'PT-73'!AF56="trader","取引担当者",'PT-73'!AF56="Administrator","統括者",'PT-73'!AF56=Auditor,"監査担当者")</f>
        <v>#NAME?</v>
      </c>
    </row>
    <row r="6" spans="1:6" x14ac:dyDescent="0.15">
      <c r="A6" s="84">
        <v>17045</v>
      </c>
      <c r="B6" s="82" t="s">
        <v>86</v>
      </c>
      <c r="C6" s="82" t="s">
        <v>86</v>
      </c>
      <c r="D6" s="82" t="s">
        <v>86</v>
      </c>
      <c r="E6" s="73">
        <v>5</v>
      </c>
      <c r="F6" s="73" t="e" cm="1">
        <f t="array" ref="F6">_xlfn.IFS('PT-73'!AF57="Member","取引担当者",'PT-73'!AF57="trader","取引担当者",'PT-73'!AF57="Administrator","統括者",'PT-73'!AF57=Auditor,"監査担当者")</f>
        <v>#NAME?</v>
      </c>
    </row>
    <row r="7" spans="1:6" x14ac:dyDescent="0.15">
      <c r="A7" s="84">
        <v>17034</v>
      </c>
      <c r="B7" s="82" t="s">
        <v>87</v>
      </c>
      <c r="C7" s="82" t="s">
        <v>87</v>
      </c>
      <c r="D7" s="82" t="s">
        <v>87</v>
      </c>
      <c r="E7" s="73">
        <v>6</v>
      </c>
      <c r="F7" s="73" t="e" cm="1">
        <f t="array" ref="F7">_xlfn.IFS('PT-73'!AF58="Member","取引担当者",'PT-73'!AF58="trader","取引担当者",'PT-73'!AF58="Administrator","統括者",'PT-73'!AF58=Auditor,"監査担当者")</f>
        <v>#NAME?</v>
      </c>
    </row>
    <row r="8" spans="1:6" x14ac:dyDescent="0.15">
      <c r="A8" s="84">
        <v>17011</v>
      </c>
      <c r="B8" s="82" t="s">
        <v>88</v>
      </c>
      <c r="C8" s="82" t="s">
        <v>88</v>
      </c>
      <c r="D8" s="82" t="s">
        <v>88</v>
      </c>
      <c r="E8" s="73">
        <v>7</v>
      </c>
      <c r="F8" s="73" t="e" cm="1">
        <f t="array" ref="F8">_xlfn.IFS('PT-73'!AF59="Member","取引担当者",'PT-73'!AF59="trader","取引担当者",'PT-73'!AF59="Administrator","統括者",'PT-73'!AF59=Auditor,"監査担当者")</f>
        <v>#NAME?</v>
      </c>
    </row>
    <row r="9" spans="1:6" x14ac:dyDescent="0.15">
      <c r="A9" s="84">
        <v>13005</v>
      </c>
      <c r="B9" s="82" t="s">
        <v>89</v>
      </c>
      <c r="C9" s="82" t="s">
        <v>89</v>
      </c>
      <c r="D9" s="82" t="s">
        <v>89</v>
      </c>
      <c r="E9" s="73">
        <v>8</v>
      </c>
      <c r="F9" s="73" t="e" cm="1">
        <f t="array" ref="F9">_xlfn.IFS('PT-73'!AF60="Member","取引担当者",'PT-73'!AF60="trader","取引担当者",'PT-73'!AF60="Administrator","統括者",'PT-73'!AF60=Auditor,"監査担当者")</f>
        <v>#NAME?</v>
      </c>
    </row>
    <row r="10" spans="1:6" x14ac:dyDescent="0.15">
      <c r="A10" s="84">
        <v>17037</v>
      </c>
      <c r="B10" s="82" t="s">
        <v>90</v>
      </c>
      <c r="C10" s="82" t="s">
        <v>90</v>
      </c>
      <c r="D10" s="82" t="s">
        <v>90</v>
      </c>
      <c r="E10" s="73">
        <v>9</v>
      </c>
      <c r="F10" s="73" t="e" cm="1">
        <f t="array" ref="F10">_xlfn.IFS('PT-73'!AF61="Member","取引担当者",'PT-73'!AF61="trader","取引担当者",'PT-73'!AF61="Administrator","統括者",'PT-73'!AF61=Auditor,"監査担当者")</f>
        <v>#NAME?</v>
      </c>
    </row>
    <row r="11" spans="1:6" x14ac:dyDescent="0.15">
      <c r="A11" s="84">
        <v>17010</v>
      </c>
      <c r="B11" s="82" t="s">
        <v>91</v>
      </c>
      <c r="C11" s="82" t="s">
        <v>91</v>
      </c>
      <c r="D11" s="82" t="s">
        <v>91</v>
      </c>
      <c r="E11" s="73">
        <v>10</v>
      </c>
      <c r="F11" s="73" t="e" cm="1">
        <f t="array" ref="F11">_xlfn.IFS('PT-73'!AF62="Member","取引担当者",'PT-73'!AF62="trader","取引担当者",'PT-73'!AF62="Administrator","統括者",'PT-73'!AF62=Auditor,"監査担当者")</f>
        <v>#NAME?</v>
      </c>
    </row>
    <row r="12" spans="1:6" x14ac:dyDescent="0.15">
      <c r="A12" s="84">
        <v>17056</v>
      </c>
      <c r="B12" s="82" t="s">
        <v>92</v>
      </c>
      <c r="C12" s="82" t="s">
        <v>92</v>
      </c>
      <c r="D12" s="82" t="s">
        <v>92</v>
      </c>
    </row>
    <row r="13" spans="1:6" x14ac:dyDescent="0.15">
      <c r="A13" s="84">
        <v>17025</v>
      </c>
      <c r="B13" s="82" t="s">
        <v>93</v>
      </c>
      <c r="C13" s="82" t="s">
        <v>93</v>
      </c>
      <c r="D13" s="82" t="s">
        <v>93</v>
      </c>
    </row>
    <row r="14" spans="1:6" x14ac:dyDescent="0.15">
      <c r="A14" s="84">
        <v>17051</v>
      </c>
      <c r="B14" s="82" t="s">
        <v>94</v>
      </c>
      <c r="C14" s="82" t="s">
        <v>94</v>
      </c>
      <c r="D14" s="82" t="s">
        <v>94</v>
      </c>
    </row>
    <row r="15" spans="1:6" x14ac:dyDescent="0.15">
      <c r="A15" s="84">
        <v>17062</v>
      </c>
      <c r="B15" s="82" t="s">
        <v>95</v>
      </c>
      <c r="C15" s="82" t="s">
        <v>95</v>
      </c>
      <c r="D15" s="82" t="s">
        <v>95</v>
      </c>
    </row>
    <row r="16" spans="1:6" x14ac:dyDescent="0.15">
      <c r="A16" s="84">
        <v>17012</v>
      </c>
      <c r="B16" s="82" t="s">
        <v>96</v>
      </c>
      <c r="C16" s="82" t="s">
        <v>96</v>
      </c>
      <c r="D16" s="82" t="s">
        <v>96</v>
      </c>
    </row>
    <row r="17" spans="1:4" x14ac:dyDescent="0.15">
      <c r="A17" s="84">
        <v>17060</v>
      </c>
      <c r="B17" s="82" t="s">
        <v>97</v>
      </c>
      <c r="C17" s="82" t="s">
        <v>97</v>
      </c>
      <c r="D17" s="82" t="s">
        <v>97</v>
      </c>
    </row>
    <row r="18" spans="1:4" x14ac:dyDescent="0.15">
      <c r="A18" s="84">
        <v>17004</v>
      </c>
      <c r="B18" s="82" t="s">
        <v>98</v>
      </c>
      <c r="C18" s="82" t="s">
        <v>98</v>
      </c>
      <c r="D18" s="82" t="s">
        <v>98</v>
      </c>
    </row>
    <row r="19" spans="1:4" x14ac:dyDescent="0.15">
      <c r="A19" s="84">
        <v>17017</v>
      </c>
      <c r="B19" s="82" t="s">
        <v>99</v>
      </c>
      <c r="C19" s="82" t="s">
        <v>99</v>
      </c>
      <c r="D19" s="82" t="s">
        <v>99</v>
      </c>
    </row>
    <row r="20" spans="1:4" x14ac:dyDescent="0.15">
      <c r="A20" s="84">
        <v>17019</v>
      </c>
      <c r="B20" s="82" t="s">
        <v>100</v>
      </c>
      <c r="C20" s="82" t="s">
        <v>100</v>
      </c>
      <c r="D20" s="82" t="s">
        <v>100</v>
      </c>
    </row>
    <row r="21" spans="1:4" x14ac:dyDescent="0.15">
      <c r="A21" s="84">
        <v>17015</v>
      </c>
      <c r="B21" s="82" t="s">
        <v>101</v>
      </c>
      <c r="C21" s="82" t="s">
        <v>101</v>
      </c>
      <c r="D21" s="82" t="s">
        <v>101</v>
      </c>
    </row>
    <row r="22" spans="1:4" x14ac:dyDescent="0.15">
      <c r="A22" s="84">
        <v>17063</v>
      </c>
      <c r="B22" s="82" t="s">
        <v>102</v>
      </c>
      <c r="C22" s="82" t="s">
        <v>102</v>
      </c>
      <c r="D22" s="82" t="s">
        <v>102</v>
      </c>
    </row>
    <row r="23" spans="1:4" x14ac:dyDescent="0.15">
      <c r="A23" s="84">
        <v>17029</v>
      </c>
      <c r="B23" s="82" t="s">
        <v>103</v>
      </c>
      <c r="C23" s="82" t="s">
        <v>103</v>
      </c>
      <c r="D23" s="82" t="s">
        <v>103</v>
      </c>
    </row>
    <row r="24" spans="1:4" x14ac:dyDescent="0.15">
      <c r="A24" s="84">
        <v>17008</v>
      </c>
      <c r="B24" s="82" t="s">
        <v>104</v>
      </c>
      <c r="C24" s="82" t="s">
        <v>104</v>
      </c>
      <c r="D24" s="82" t="s">
        <v>104</v>
      </c>
    </row>
    <row r="25" spans="1:4" x14ac:dyDescent="0.15">
      <c r="A25" s="84">
        <v>17058</v>
      </c>
      <c r="B25" s="82" t="s">
        <v>105</v>
      </c>
      <c r="C25" s="82" t="s">
        <v>105</v>
      </c>
      <c r="D25" s="82" t="s">
        <v>105</v>
      </c>
    </row>
    <row r="26" spans="1:4" x14ac:dyDescent="0.15">
      <c r="A26" s="84">
        <v>17024</v>
      </c>
      <c r="B26" s="82" t="s">
        <v>106</v>
      </c>
      <c r="C26" s="82" t="s">
        <v>106</v>
      </c>
      <c r="D26" s="82" t="s">
        <v>106</v>
      </c>
    </row>
    <row r="27" spans="1:4" x14ac:dyDescent="0.15">
      <c r="A27" s="84">
        <v>17046</v>
      </c>
      <c r="B27" s="82" t="s">
        <v>107</v>
      </c>
      <c r="C27" s="82" t="s">
        <v>107</v>
      </c>
      <c r="D27" s="82" t="s">
        <v>107</v>
      </c>
    </row>
    <row r="28" spans="1:4" x14ac:dyDescent="0.15">
      <c r="A28" s="84">
        <v>17057</v>
      </c>
      <c r="B28" s="82" t="s">
        <v>108</v>
      </c>
      <c r="C28" s="82" t="s">
        <v>108</v>
      </c>
      <c r="D28" s="82" t="s">
        <v>108</v>
      </c>
    </row>
    <row r="29" spans="1:4" x14ac:dyDescent="0.15">
      <c r="A29" s="84">
        <v>17066</v>
      </c>
      <c r="B29" s="82" t="s">
        <v>109</v>
      </c>
      <c r="C29" s="82" t="s">
        <v>109</v>
      </c>
      <c r="D29" s="82" t="s">
        <v>109</v>
      </c>
    </row>
    <row r="30" spans="1:4" x14ac:dyDescent="0.15">
      <c r="A30" s="84">
        <v>17033</v>
      </c>
      <c r="B30" s="82" t="s">
        <v>110</v>
      </c>
      <c r="C30" s="82" t="s">
        <v>110</v>
      </c>
      <c r="D30" s="82" t="s">
        <v>110</v>
      </c>
    </row>
    <row r="31" spans="1:4" x14ac:dyDescent="0.15">
      <c r="A31" s="84">
        <v>17005</v>
      </c>
      <c r="B31" s="82" t="s">
        <v>111</v>
      </c>
      <c r="C31" s="82" t="s">
        <v>111</v>
      </c>
      <c r="D31" s="82" t="s">
        <v>111</v>
      </c>
    </row>
    <row r="32" spans="1:4" x14ac:dyDescent="0.15">
      <c r="A32" s="84">
        <v>17027</v>
      </c>
      <c r="B32" s="82" t="s">
        <v>112</v>
      </c>
      <c r="C32" s="82" t="s">
        <v>112</v>
      </c>
      <c r="D32" s="82" t="s">
        <v>112</v>
      </c>
    </row>
    <row r="33" spans="1:4" x14ac:dyDescent="0.15">
      <c r="A33" s="84">
        <v>17055</v>
      </c>
      <c r="B33" s="82" t="s">
        <v>113</v>
      </c>
      <c r="C33" s="82" t="s">
        <v>113</v>
      </c>
      <c r="D33" s="82" t="s">
        <v>113</v>
      </c>
    </row>
    <row r="34" spans="1:4" x14ac:dyDescent="0.15">
      <c r="A34" s="84">
        <v>17030</v>
      </c>
      <c r="B34" s="82" t="s">
        <v>114</v>
      </c>
      <c r="C34" s="82" t="s">
        <v>114</v>
      </c>
      <c r="D34" s="82" t="s">
        <v>114</v>
      </c>
    </row>
    <row r="35" spans="1:4" x14ac:dyDescent="0.15">
      <c r="A35" s="84">
        <v>17044</v>
      </c>
      <c r="B35" s="82" t="s">
        <v>115</v>
      </c>
      <c r="C35" s="82" t="s">
        <v>115</v>
      </c>
      <c r="D35" s="82" t="s">
        <v>115</v>
      </c>
    </row>
    <row r="36" spans="1:4" x14ac:dyDescent="0.15">
      <c r="A36" s="84">
        <v>17035</v>
      </c>
      <c r="B36" s="82" t="s">
        <v>116</v>
      </c>
      <c r="C36" s="82" t="s">
        <v>116</v>
      </c>
      <c r="D36" s="82" t="s">
        <v>116</v>
      </c>
    </row>
    <row r="37" spans="1:4" x14ac:dyDescent="0.15">
      <c r="A37" s="84">
        <v>17038</v>
      </c>
      <c r="B37" s="82" t="s">
        <v>117</v>
      </c>
      <c r="C37" s="82" t="s">
        <v>117</v>
      </c>
      <c r="D37" s="82" t="s">
        <v>117</v>
      </c>
    </row>
    <row r="38" spans="1:4" x14ac:dyDescent="0.15">
      <c r="A38" s="84">
        <v>17047</v>
      </c>
      <c r="B38" s="82" t="s">
        <v>118</v>
      </c>
      <c r="C38" s="82" t="s">
        <v>118</v>
      </c>
      <c r="D38" s="82" t="s">
        <v>118</v>
      </c>
    </row>
    <row r="39" spans="1:4" x14ac:dyDescent="0.15">
      <c r="A39" s="84">
        <v>17054</v>
      </c>
      <c r="B39" s="82" t="s">
        <v>301</v>
      </c>
      <c r="C39" s="82" t="s">
        <v>301</v>
      </c>
      <c r="D39" s="82" t="s">
        <v>301</v>
      </c>
    </row>
    <row r="40" spans="1:4" x14ac:dyDescent="0.15">
      <c r="A40" s="84">
        <v>17070</v>
      </c>
      <c r="B40" s="82" t="s">
        <v>119</v>
      </c>
      <c r="C40" s="82" t="s">
        <v>119</v>
      </c>
      <c r="D40" s="82" t="s">
        <v>119</v>
      </c>
    </row>
    <row r="41" spans="1:4" x14ac:dyDescent="0.15">
      <c r="A41" s="84">
        <v>17053</v>
      </c>
      <c r="B41" s="82" t="s">
        <v>120</v>
      </c>
      <c r="C41" s="82" t="s">
        <v>120</v>
      </c>
      <c r="D41" s="82" t="s">
        <v>120</v>
      </c>
    </row>
    <row r="42" spans="1:4" x14ac:dyDescent="0.15">
      <c r="A42" s="84">
        <v>17016</v>
      </c>
      <c r="B42" s="82" t="s">
        <v>121</v>
      </c>
      <c r="C42" s="82" t="s">
        <v>121</v>
      </c>
      <c r="D42" s="82" t="s">
        <v>121</v>
      </c>
    </row>
    <row r="43" spans="1:4" x14ac:dyDescent="0.15">
      <c r="A43" s="84">
        <v>17048</v>
      </c>
      <c r="B43" s="82" t="s">
        <v>122</v>
      </c>
      <c r="C43" s="82" t="s">
        <v>122</v>
      </c>
      <c r="D43" s="82" t="s">
        <v>122</v>
      </c>
    </row>
    <row r="44" spans="1:4" x14ac:dyDescent="0.15">
      <c r="A44" s="84">
        <v>17052</v>
      </c>
      <c r="B44" s="82" t="s">
        <v>123</v>
      </c>
      <c r="C44" s="82" t="s">
        <v>123</v>
      </c>
      <c r="D44" s="82" t="s">
        <v>123</v>
      </c>
    </row>
    <row r="45" spans="1:4" x14ac:dyDescent="0.15">
      <c r="A45" s="84">
        <v>17013</v>
      </c>
      <c r="B45" s="82" t="s">
        <v>124</v>
      </c>
      <c r="C45" s="82" t="s">
        <v>124</v>
      </c>
      <c r="D45" s="82" t="s">
        <v>124</v>
      </c>
    </row>
    <row r="46" spans="1:4" x14ac:dyDescent="0.15">
      <c r="A46" s="84">
        <v>17001</v>
      </c>
      <c r="B46" s="82" t="s">
        <v>125</v>
      </c>
      <c r="C46" s="82" t="s">
        <v>125</v>
      </c>
      <c r="D46" s="82" t="s">
        <v>125</v>
      </c>
    </row>
    <row r="47" spans="1:4" x14ac:dyDescent="0.15">
      <c r="A47" s="84">
        <v>17068</v>
      </c>
      <c r="B47" s="82" t="s">
        <v>126</v>
      </c>
      <c r="C47" s="82" t="s">
        <v>126</v>
      </c>
      <c r="D47" s="82" t="s">
        <v>126</v>
      </c>
    </row>
    <row r="48" spans="1:4" x14ac:dyDescent="0.15">
      <c r="A48" s="84">
        <v>17023</v>
      </c>
      <c r="B48" s="82" t="s">
        <v>127</v>
      </c>
      <c r="C48" s="82" t="s">
        <v>127</v>
      </c>
      <c r="D48" s="82" t="s">
        <v>127</v>
      </c>
    </row>
    <row r="49" spans="1:4" x14ac:dyDescent="0.15">
      <c r="A49" s="84">
        <v>17064</v>
      </c>
      <c r="B49" s="82" t="s">
        <v>128</v>
      </c>
      <c r="C49" s="82" t="s">
        <v>128</v>
      </c>
      <c r="D49" s="82" t="s">
        <v>128</v>
      </c>
    </row>
    <row r="50" spans="1:4" x14ac:dyDescent="0.15">
      <c r="A50" s="84">
        <v>17002</v>
      </c>
      <c r="B50" s="82" t="s">
        <v>129</v>
      </c>
      <c r="C50" s="82" t="s">
        <v>129</v>
      </c>
      <c r="D50" s="82" t="s">
        <v>129</v>
      </c>
    </row>
    <row r="51" spans="1:4" x14ac:dyDescent="0.15">
      <c r="A51" s="84">
        <v>17006</v>
      </c>
      <c r="B51" s="82" t="s">
        <v>130</v>
      </c>
      <c r="C51" s="82" t="s">
        <v>130</v>
      </c>
      <c r="D51" s="82" t="s">
        <v>130</v>
      </c>
    </row>
    <row r="52" spans="1:4" x14ac:dyDescent="0.15">
      <c r="A52" s="84">
        <v>17018</v>
      </c>
      <c r="B52" s="82" t="s">
        <v>131</v>
      </c>
      <c r="C52" s="82" t="s">
        <v>131</v>
      </c>
      <c r="D52" s="82" t="s">
        <v>131</v>
      </c>
    </row>
    <row r="53" spans="1:4" x14ac:dyDescent="0.15">
      <c r="A53" s="84">
        <v>17009</v>
      </c>
      <c r="B53" s="82" t="s">
        <v>132</v>
      </c>
      <c r="C53" s="82" t="s">
        <v>132</v>
      </c>
      <c r="D53" s="82" t="s">
        <v>132</v>
      </c>
    </row>
    <row r="54" spans="1:4" x14ac:dyDescent="0.15">
      <c r="A54" s="84">
        <v>17007</v>
      </c>
      <c r="B54" s="82" t="s">
        <v>133</v>
      </c>
      <c r="C54" s="82" t="s">
        <v>134</v>
      </c>
      <c r="D54" s="82" t="s">
        <v>134</v>
      </c>
    </row>
    <row r="55" spans="1:4" x14ac:dyDescent="0.15">
      <c r="A55" s="82">
        <v>11004</v>
      </c>
      <c r="B55" s="82" t="s">
        <v>135</v>
      </c>
      <c r="C55" s="82" t="s">
        <v>136</v>
      </c>
      <c r="D55" s="83" t="s">
        <v>302</v>
      </c>
    </row>
    <row r="56" spans="1:4" x14ac:dyDescent="0.15">
      <c r="A56" s="82">
        <v>11016</v>
      </c>
      <c r="B56" s="82" t="s">
        <v>137</v>
      </c>
      <c r="C56" s="82" t="s">
        <v>138</v>
      </c>
      <c r="D56" s="83" t="s">
        <v>303</v>
      </c>
    </row>
    <row r="57" spans="1:4" x14ac:dyDescent="0.15">
      <c r="A57" s="82">
        <v>11044</v>
      </c>
      <c r="B57" s="82" t="s">
        <v>139</v>
      </c>
      <c r="C57" s="82" t="s">
        <v>140</v>
      </c>
      <c r="D57" s="83" t="s">
        <v>304</v>
      </c>
    </row>
    <row r="58" spans="1:4" x14ac:dyDescent="0.15">
      <c r="A58" s="82">
        <v>11056</v>
      </c>
      <c r="B58" s="82" t="s">
        <v>141</v>
      </c>
      <c r="C58" s="82" t="s">
        <v>142</v>
      </c>
      <c r="D58" s="83" t="s">
        <v>305</v>
      </c>
    </row>
    <row r="59" spans="1:4" x14ac:dyDescent="0.15">
      <c r="A59" s="82">
        <v>11060</v>
      </c>
      <c r="B59" s="82" t="s">
        <v>143</v>
      </c>
      <c r="C59" s="82" t="s">
        <v>144</v>
      </c>
      <c r="D59" s="83" t="s">
        <v>306</v>
      </c>
    </row>
    <row r="60" spans="1:4" x14ac:dyDescent="0.15">
      <c r="A60" s="82">
        <v>11128</v>
      </c>
      <c r="B60" s="82" t="s">
        <v>145</v>
      </c>
      <c r="C60" s="82" t="s">
        <v>146</v>
      </c>
      <c r="D60" s="83" t="s">
        <v>307</v>
      </c>
    </row>
    <row r="61" spans="1:4" x14ac:dyDescent="0.15">
      <c r="A61" s="82">
        <v>11152</v>
      </c>
      <c r="B61" s="82" t="s">
        <v>147</v>
      </c>
      <c r="C61" s="82" t="s">
        <v>148</v>
      </c>
      <c r="D61" s="83" t="s">
        <v>308</v>
      </c>
    </row>
    <row r="62" spans="1:4" x14ac:dyDescent="0.15">
      <c r="A62" s="82">
        <v>11168</v>
      </c>
      <c r="B62" s="82" t="s">
        <v>149</v>
      </c>
      <c r="C62" s="82" t="s">
        <v>150</v>
      </c>
      <c r="D62" s="83" t="s">
        <v>309</v>
      </c>
    </row>
    <row r="63" spans="1:4" x14ac:dyDescent="0.15">
      <c r="A63" s="82">
        <v>11216</v>
      </c>
      <c r="B63" s="82" t="s">
        <v>151</v>
      </c>
      <c r="C63" s="82" t="s">
        <v>152</v>
      </c>
      <c r="D63" s="83" t="s">
        <v>310</v>
      </c>
    </row>
    <row r="64" spans="1:4" x14ac:dyDescent="0.15">
      <c r="A64" s="82">
        <v>11256</v>
      </c>
      <c r="B64" s="82" t="s">
        <v>153</v>
      </c>
      <c r="C64" s="82" t="s">
        <v>154</v>
      </c>
      <c r="D64" s="83" t="s">
        <v>311</v>
      </c>
    </row>
    <row r="65" spans="1:4" x14ac:dyDescent="0.15">
      <c r="A65" s="82">
        <v>11264</v>
      </c>
      <c r="B65" s="82" t="s">
        <v>155</v>
      </c>
      <c r="C65" s="82" t="s">
        <v>156</v>
      </c>
      <c r="D65" s="83" t="s">
        <v>312</v>
      </c>
    </row>
    <row r="66" spans="1:4" x14ac:dyDescent="0.15">
      <c r="A66" s="82">
        <v>11272</v>
      </c>
      <c r="B66" s="82" t="s">
        <v>157</v>
      </c>
      <c r="C66" s="82" t="s">
        <v>158</v>
      </c>
      <c r="D66" s="83" t="s">
        <v>313</v>
      </c>
    </row>
    <row r="67" spans="1:4" x14ac:dyDescent="0.15">
      <c r="A67" s="82">
        <v>11280</v>
      </c>
      <c r="B67" s="82" t="s">
        <v>159</v>
      </c>
      <c r="C67" s="82" t="s">
        <v>160</v>
      </c>
      <c r="D67" s="83" t="s">
        <v>314</v>
      </c>
    </row>
    <row r="68" spans="1:4" x14ac:dyDescent="0.15">
      <c r="A68" s="82">
        <v>11296</v>
      </c>
      <c r="B68" s="82" t="s">
        <v>161</v>
      </c>
      <c r="C68" s="82" t="s">
        <v>162</v>
      </c>
      <c r="D68" s="83" t="s">
        <v>315</v>
      </c>
    </row>
    <row r="69" spans="1:4" x14ac:dyDescent="0.15">
      <c r="A69" s="82">
        <v>11424</v>
      </c>
      <c r="B69" s="82" t="s">
        <v>163</v>
      </c>
      <c r="C69" s="82" t="s">
        <v>164</v>
      </c>
      <c r="D69" s="83" t="s">
        <v>316</v>
      </c>
    </row>
    <row r="70" spans="1:4" x14ac:dyDescent="0.15">
      <c r="A70" s="82">
        <v>11448</v>
      </c>
      <c r="B70" s="82" t="s">
        <v>165</v>
      </c>
      <c r="C70" s="82" t="s">
        <v>166</v>
      </c>
      <c r="D70" s="83" t="s">
        <v>317</v>
      </c>
    </row>
    <row r="71" spans="1:4" x14ac:dyDescent="0.15">
      <c r="A71" s="82">
        <v>11456</v>
      </c>
      <c r="B71" s="82" t="s">
        <v>167</v>
      </c>
      <c r="C71" s="82" t="s">
        <v>168</v>
      </c>
      <c r="D71" s="83" t="s">
        <v>318</v>
      </c>
    </row>
    <row r="72" spans="1:4" x14ac:dyDescent="0.15">
      <c r="A72" s="82">
        <v>11464</v>
      </c>
      <c r="B72" s="82" t="s">
        <v>169</v>
      </c>
      <c r="C72" s="82" t="s">
        <v>170</v>
      </c>
      <c r="D72" s="83" t="s">
        <v>319</v>
      </c>
    </row>
    <row r="73" spans="1:4" x14ac:dyDescent="0.15">
      <c r="A73" s="82">
        <v>11484</v>
      </c>
      <c r="B73" s="82" t="s">
        <v>171</v>
      </c>
      <c r="C73" s="82" t="s">
        <v>172</v>
      </c>
      <c r="D73" s="82" t="s">
        <v>172</v>
      </c>
    </row>
    <row r="74" spans="1:4" x14ac:dyDescent="0.15">
      <c r="A74" s="82">
        <v>11488</v>
      </c>
      <c r="B74" s="82" t="s">
        <v>173</v>
      </c>
      <c r="C74" s="82" t="s">
        <v>174</v>
      </c>
      <c r="D74" s="83" t="s">
        <v>320</v>
      </c>
    </row>
    <row r="75" spans="1:4" x14ac:dyDescent="0.15">
      <c r="A75" s="82">
        <v>11512</v>
      </c>
      <c r="B75" s="82" t="s">
        <v>175</v>
      </c>
      <c r="C75" s="82" t="s">
        <v>176</v>
      </c>
      <c r="D75" s="83" t="s">
        <v>321</v>
      </c>
    </row>
    <row r="76" spans="1:4" x14ac:dyDescent="0.15">
      <c r="A76" s="82">
        <v>11520</v>
      </c>
      <c r="B76" s="82" t="s">
        <v>379</v>
      </c>
      <c r="C76" s="82" t="s">
        <v>177</v>
      </c>
      <c r="D76" s="83" t="s">
        <v>322</v>
      </c>
    </row>
    <row r="77" spans="1:4" x14ac:dyDescent="0.15">
      <c r="A77" s="82">
        <v>11544</v>
      </c>
      <c r="B77" s="82" t="s">
        <v>178</v>
      </c>
      <c r="C77" s="82" t="s">
        <v>179</v>
      </c>
      <c r="D77" s="83" t="s">
        <v>323</v>
      </c>
    </row>
    <row r="78" spans="1:4" x14ac:dyDescent="0.15">
      <c r="A78" s="82">
        <v>11560</v>
      </c>
      <c r="B78" s="82" t="s">
        <v>180</v>
      </c>
      <c r="C78" s="82" t="s">
        <v>181</v>
      </c>
      <c r="D78" s="83" t="s">
        <v>324</v>
      </c>
    </row>
    <row r="79" spans="1:4" x14ac:dyDescent="0.15">
      <c r="A79" s="82">
        <v>11616</v>
      </c>
      <c r="B79" s="82" t="s">
        <v>182</v>
      </c>
      <c r="C79" s="82" t="s">
        <v>183</v>
      </c>
      <c r="D79" s="83" t="s">
        <v>325</v>
      </c>
    </row>
    <row r="80" spans="1:4" x14ac:dyDescent="0.15">
      <c r="A80" s="82">
        <v>11635</v>
      </c>
      <c r="B80" s="82" t="s">
        <v>184</v>
      </c>
      <c r="C80" s="82" t="s">
        <v>185</v>
      </c>
      <c r="D80" s="82" t="s">
        <v>185</v>
      </c>
    </row>
    <row r="81" spans="1:4" x14ac:dyDescent="0.15">
      <c r="A81" s="82">
        <v>11638</v>
      </c>
      <c r="B81" s="82" t="s">
        <v>186</v>
      </c>
      <c r="C81" s="82" t="s">
        <v>187</v>
      </c>
      <c r="D81" s="83" t="s">
        <v>326</v>
      </c>
    </row>
    <row r="82" spans="1:4" x14ac:dyDescent="0.15">
      <c r="A82" s="82">
        <v>11646</v>
      </c>
      <c r="B82" s="82" t="s">
        <v>188</v>
      </c>
      <c r="C82" s="82" t="s">
        <v>189</v>
      </c>
      <c r="D82" s="83" t="s">
        <v>327</v>
      </c>
    </row>
    <row r="83" spans="1:4" x14ac:dyDescent="0.15">
      <c r="A83" s="82">
        <v>11690</v>
      </c>
      <c r="B83" s="82" t="s">
        <v>190</v>
      </c>
      <c r="C83" s="82" t="s">
        <v>191</v>
      </c>
      <c r="D83" s="83" t="s">
        <v>328</v>
      </c>
    </row>
    <row r="84" spans="1:4" x14ac:dyDescent="0.15">
      <c r="A84" s="82">
        <v>11696</v>
      </c>
      <c r="B84" s="82" t="s">
        <v>192</v>
      </c>
      <c r="C84" s="82" t="s">
        <v>193</v>
      </c>
      <c r="D84" s="83" t="s">
        <v>329</v>
      </c>
    </row>
    <row r="85" spans="1:4" x14ac:dyDescent="0.15">
      <c r="A85" s="82">
        <v>11714</v>
      </c>
      <c r="B85" s="82" t="s">
        <v>380</v>
      </c>
      <c r="C85" s="82" t="s">
        <v>381</v>
      </c>
      <c r="D85" s="83" t="s">
        <v>330</v>
      </c>
    </row>
    <row r="86" spans="1:4" x14ac:dyDescent="0.15">
      <c r="A86" s="82">
        <v>11717</v>
      </c>
      <c r="B86" s="82" t="s">
        <v>194</v>
      </c>
      <c r="C86" s="82" t="s">
        <v>195</v>
      </c>
      <c r="D86" s="82" t="s">
        <v>195</v>
      </c>
    </row>
    <row r="87" spans="1:4" x14ac:dyDescent="0.15">
      <c r="A87" s="82">
        <v>11727</v>
      </c>
      <c r="B87" s="82" t="s">
        <v>196</v>
      </c>
      <c r="C87" s="82" t="s">
        <v>197</v>
      </c>
      <c r="D87" s="83" t="s">
        <v>331</v>
      </c>
    </row>
    <row r="88" spans="1:4" x14ac:dyDescent="0.15">
      <c r="A88" s="82">
        <v>11736</v>
      </c>
      <c r="B88" s="82" t="s">
        <v>198</v>
      </c>
      <c r="C88" s="82" t="s">
        <v>199</v>
      </c>
      <c r="D88" s="83" t="s">
        <v>332</v>
      </c>
    </row>
    <row r="89" spans="1:4" x14ac:dyDescent="0.15">
      <c r="A89" s="82">
        <v>11745</v>
      </c>
      <c r="B89" s="82" t="s">
        <v>200</v>
      </c>
      <c r="C89" s="82" t="s">
        <v>201</v>
      </c>
      <c r="D89" s="83" t="s">
        <v>333</v>
      </c>
    </row>
    <row r="90" spans="1:4" x14ac:dyDescent="0.15">
      <c r="A90" s="82">
        <v>11746</v>
      </c>
      <c r="B90" s="82" t="s">
        <v>202</v>
      </c>
      <c r="C90" s="82" t="s">
        <v>203</v>
      </c>
      <c r="D90" s="83" t="s">
        <v>334</v>
      </c>
    </row>
    <row r="91" spans="1:4" x14ac:dyDescent="0.15">
      <c r="A91" s="82">
        <v>11784</v>
      </c>
      <c r="B91" s="82" t="s">
        <v>204</v>
      </c>
      <c r="C91" s="82" t="s">
        <v>205</v>
      </c>
      <c r="D91" s="83" t="s">
        <v>335</v>
      </c>
    </row>
    <row r="92" spans="1:4" x14ac:dyDescent="0.15">
      <c r="A92" s="82">
        <v>11788</v>
      </c>
      <c r="B92" s="82" t="s">
        <v>206</v>
      </c>
      <c r="C92" s="82" t="s">
        <v>207</v>
      </c>
      <c r="D92" s="82" t="s">
        <v>207</v>
      </c>
    </row>
    <row r="93" spans="1:4" x14ac:dyDescent="0.15">
      <c r="A93" s="82">
        <v>11792</v>
      </c>
      <c r="B93" s="82" t="s">
        <v>208</v>
      </c>
      <c r="C93" s="82" t="s">
        <v>209</v>
      </c>
      <c r="D93" s="82" t="s">
        <v>209</v>
      </c>
    </row>
    <row r="94" spans="1:4" x14ac:dyDescent="0.15">
      <c r="A94" s="82">
        <v>11840</v>
      </c>
      <c r="B94" s="82" t="s">
        <v>210</v>
      </c>
      <c r="C94" s="82" t="s">
        <v>211</v>
      </c>
      <c r="D94" s="83" t="s">
        <v>336</v>
      </c>
    </row>
    <row r="95" spans="1:4" x14ac:dyDescent="0.15">
      <c r="A95" s="82">
        <v>12000</v>
      </c>
      <c r="B95" s="82" t="s">
        <v>212</v>
      </c>
      <c r="C95" s="82" t="s">
        <v>213</v>
      </c>
      <c r="D95" s="82" t="s">
        <v>213</v>
      </c>
    </row>
    <row r="96" spans="1:4" x14ac:dyDescent="0.15">
      <c r="A96" s="82">
        <v>12016</v>
      </c>
      <c r="B96" s="82" t="s">
        <v>382</v>
      </c>
      <c r="C96" s="82" t="s">
        <v>214</v>
      </c>
      <c r="D96" s="83" t="s">
        <v>337</v>
      </c>
    </row>
    <row r="97" spans="1:4" x14ac:dyDescent="0.15">
      <c r="A97" s="82">
        <v>12024</v>
      </c>
      <c r="B97" s="82" t="s">
        <v>215</v>
      </c>
      <c r="C97" s="82" t="s">
        <v>216</v>
      </c>
      <c r="D97" s="83" t="s">
        <v>338</v>
      </c>
    </row>
    <row r="98" spans="1:4" x14ac:dyDescent="0.15">
      <c r="A98" s="82">
        <v>12057</v>
      </c>
      <c r="B98" s="82" t="s">
        <v>217</v>
      </c>
      <c r="C98" s="82" t="s">
        <v>218</v>
      </c>
      <c r="D98" s="83" t="s">
        <v>339</v>
      </c>
    </row>
    <row r="99" spans="1:4" x14ac:dyDescent="0.15">
      <c r="A99" s="82">
        <v>12072</v>
      </c>
      <c r="B99" s="82" t="s">
        <v>219</v>
      </c>
      <c r="C99" s="82" t="s">
        <v>220</v>
      </c>
      <c r="D99" s="83" t="s">
        <v>340</v>
      </c>
    </row>
    <row r="100" spans="1:4" x14ac:dyDescent="0.15">
      <c r="A100" s="82">
        <v>12136</v>
      </c>
      <c r="B100" s="82" t="s">
        <v>221</v>
      </c>
      <c r="C100" s="82" t="s">
        <v>222</v>
      </c>
      <c r="D100" s="83" t="s">
        <v>341</v>
      </c>
    </row>
    <row r="101" spans="1:4" x14ac:dyDescent="0.15">
      <c r="A101" s="82">
        <v>12176</v>
      </c>
      <c r="B101" s="82" t="s">
        <v>223</v>
      </c>
      <c r="C101" s="82" t="s">
        <v>224</v>
      </c>
      <c r="D101" s="82" t="s">
        <v>224</v>
      </c>
    </row>
    <row r="102" spans="1:4" x14ac:dyDescent="0.15">
      <c r="A102" s="82">
        <v>12208</v>
      </c>
      <c r="B102" s="82" t="s">
        <v>225</v>
      </c>
      <c r="C102" s="82" t="s">
        <v>226</v>
      </c>
      <c r="D102" s="83" t="s">
        <v>342</v>
      </c>
    </row>
    <row r="103" spans="1:4" x14ac:dyDescent="0.15">
      <c r="A103" s="82">
        <v>12216</v>
      </c>
      <c r="B103" s="82" t="s">
        <v>227</v>
      </c>
      <c r="C103" s="82" t="s">
        <v>228</v>
      </c>
      <c r="D103" s="83" t="s">
        <v>343</v>
      </c>
    </row>
    <row r="104" spans="1:4" x14ac:dyDescent="0.15">
      <c r="A104" s="82">
        <v>12240</v>
      </c>
      <c r="B104" s="82" t="s">
        <v>229</v>
      </c>
      <c r="C104" s="82" t="s">
        <v>230</v>
      </c>
      <c r="D104" s="82" t="s">
        <v>230</v>
      </c>
    </row>
    <row r="105" spans="1:4" x14ac:dyDescent="0.15">
      <c r="A105" s="82">
        <v>12248</v>
      </c>
      <c r="B105" s="82" t="s">
        <v>231</v>
      </c>
      <c r="C105" s="82" t="s">
        <v>232</v>
      </c>
      <c r="D105" s="83" t="s">
        <v>344</v>
      </c>
    </row>
    <row r="106" spans="1:4" x14ac:dyDescent="0.15">
      <c r="A106" s="82">
        <v>12288</v>
      </c>
      <c r="B106" s="82" t="s">
        <v>233</v>
      </c>
      <c r="C106" s="82" t="s">
        <v>234</v>
      </c>
      <c r="D106" s="83" t="s">
        <v>345</v>
      </c>
    </row>
    <row r="107" spans="1:4" x14ac:dyDescent="0.15">
      <c r="A107" s="82">
        <v>12296</v>
      </c>
      <c r="B107" s="82" t="s">
        <v>235</v>
      </c>
      <c r="C107" s="82" t="s">
        <v>236</v>
      </c>
      <c r="D107" s="83" t="s">
        <v>346</v>
      </c>
    </row>
    <row r="108" spans="1:4" x14ac:dyDescent="0.15">
      <c r="A108" s="82">
        <v>12320</v>
      </c>
      <c r="B108" s="82" t="s">
        <v>237</v>
      </c>
      <c r="C108" s="82" t="s">
        <v>238</v>
      </c>
      <c r="D108" s="83" t="s">
        <v>347</v>
      </c>
    </row>
    <row r="109" spans="1:4" x14ac:dyDescent="0.15">
      <c r="A109" s="82">
        <v>12328</v>
      </c>
      <c r="B109" s="82" t="s">
        <v>383</v>
      </c>
      <c r="C109" s="82" t="s">
        <v>239</v>
      </c>
      <c r="D109" s="82" t="s">
        <v>239</v>
      </c>
    </row>
    <row r="110" spans="1:4" x14ac:dyDescent="0.15">
      <c r="A110" s="82">
        <v>12330</v>
      </c>
      <c r="B110" s="82" t="s">
        <v>240</v>
      </c>
      <c r="C110" s="82" t="s">
        <v>241</v>
      </c>
      <c r="D110" s="83" t="s">
        <v>348</v>
      </c>
    </row>
    <row r="111" spans="1:4" x14ac:dyDescent="0.15">
      <c r="A111" s="82">
        <v>12336</v>
      </c>
      <c r="B111" s="82" t="s">
        <v>242</v>
      </c>
      <c r="C111" s="82" t="s">
        <v>243</v>
      </c>
      <c r="D111" s="83" t="s">
        <v>349</v>
      </c>
    </row>
    <row r="112" spans="1:4" x14ac:dyDescent="0.15">
      <c r="A112" s="82">
        <v>12368</v>
      </c>
      <c r="B112" s="82" t="s">
        <v>244</v>
      </c>
      <c r="C112" s="82" t="s">
        <v>245</v>
      </c>
      <c r="D112" s="83" t="s">
        <v>350</v>
      </c>
    </row>
    <row r="113" spans="1:4" x14ac:dyDescent="0.15">
      <c r="A113" s="82">
        <v>12400</v>
      </c>
      <c r="B113" s="82" t="s">
        <v>246</v>
      </c>
      <c r="C113" s="85" t="s">
        <v>385</v>
      </c>
      <c r="D113" s="83" t="s">
        <v>351</v>
      </c>
    </row>
    <row r="114" spans="1:4" x14ac:dyDescent="0.15">
      <c r="A114" s="82">
        <v>12410</v>
      </c>
      <c r="B114" s="82" t="s">
        <v>298</v>
      </c>
      <c r="C114" s="85" t="s">
        <v>386</v>
      </c>
      <c r="D114" s="82" t="s">
        <v>352</v>
      </c>
    </row>
    <row r="115" spans="1:4" x14ac:dyDescent="0.15">
      <c r="A115" s="82">
        <v>12416</v>
      </c>
      <c r="B115" s="82" t="s">
        <v>247</v>
      </c>
      <c r="C115" s="82" t="s">
        <v>248</v>
      </c>
      <c r="D115" s="83" t="s">
        <v>353</v>
      </c>
    </row>
    <row r="116" spans="1:4" x14ac:dyDescent="0.15">
      <c r="A116" s="82">
        <v>12428</v>
      </c>
      <c r="B116" s="82" t="s">
        <v>249</v>
      </c>
      <c r="C116" s="85" t="s">
        <v>387</v>
      </c>
      <c r="D116" s="82" t="s">
        <v>250</v>
      </c>
    </row>
    <row r="117" spans="1:4" x14ac:dyDescent="0.15">
      <c r="A117" s="82">
        <v>12432</v>
      </c>
      <c r="B117" s="82" t="s">
        <v>251</v>
      </c>
      <c r="C117" s="82" t="s">
        <v>252</v>
      </c>
      <c r="D117" s="83" t="s">
        <v>354</v>
      </c>
    </row>
    <row r="118" spans="1:4" x14ac:dyDescent="0.15">
      <c r="A118" s="82">
        <v>12464</v>
      </c>
      <c r="B118" s="82" t="s">
        <v>253</v>
      </c>
      <c r="C118" s="82" t="s">
        <v>254</v>
      </c>
      <c r="D118" s="83" t="s">
        <v>355</v>
      </c>
    </row>
    <row r="119" spans="1:4" x14ac:dyDescent="0.15">
      <c r="A119" s="82">
        <v>12479</v>
      </c>
      <c r="B119" s="82" t="s">
        <v>297</v>
      </c>
      <c r="C119" s="82" t="s">
        <v>384</v>
      </c>
      <c r="D119" s="83" t="s">
        <v>356</v>
      </c>
    </row>
    <row r="120" spans="1:4" x14ac:dyDescent="0.15">
      <c r="A120" s="82">
        <v>12544</v>
      </c>
      <c r="B120" s="82" t="s">
        <v>255</v>
      </c>
      <c r="C120" s="82" t="s">
        <v>256</v>
      </c>
      <c r="D120" s="83" t="s">
        <v>357</v>
      </c>
    </row>
    <row r="121" spans="1:4" x14ac:dyDescent="0.15">
      <c r="A121" s="82">
        <v>12560</v>
      </c>
      <c r="B121" s="82" t="s">
        <v>257</v>
      </c>
      <c r="C121" s="82" t="s">
        <v>258</v>
      </c>
      <c r="D121" s="83" t="s">
        <v>358</v>
      </c>
    </row>
    <row r="122" spans="1:4" x14ac:dyDescent="0.15">
      <c r="A122" s="82">
        <v>12564</v>
      </c>
      <c r="B122" s="82" t="s">
        <v>259</v>
      </c>
      <c r="C122" s="82" t="s">
        <v>260</v>
      </c>
      <c r="D122" s="82" t="s">
        <v>260</v>
      </c>
    </row>
    <row r="123" spans="1:4" x14ac:dyDescent="0.15">
      <c r="A123" s="82">
        <v>12616</v>
      </c>
      <c r="B123" s="82" t="s">
        <v>261</v>
      </c>
      <c r="C123" s="82" t="s">
        <v>262</v>
      </c>
      <c r="D123" s="83" t="s">
        <v>359</v>
      </c>
    </row>
    <row r="124" spans="1:4" x14ac:dyDescent="0.15">
      <c r="A124" s="82">
        <v>12632</v>
      </c>
      <c r="B124" s="82" t="s">
        <v>263</v>
      </c>
      <c r="C124" s="82" t="s">
        <v>264</v>
      </c>
      <c r="D124" s="83" t="s">
        <v>360</v>
      </c>
    </row>
    <row r="125" spans="1:4" x14ac:dyDescent="0.15">
      <c r="A125" s="82">
        <v>12664</v>
      </c>
      <c r="B125" s="82" t="s">
        <v>265</v>
      </c>
      <c r="C125" s="82" t="s">
        <v>266</v>
      </c>
      <c r="D125" s="83" t="s">
        <v>361</v>
      </c>
    </row>
    <row r="126" spans="1:4" x14ac:dyDescent="0.15">
      <c r="A126" s="82">
        <v>12672</v>
      </c>
      <c r="B126" s="82" t="s">
        <v>267</v>
      </c>
      <c r="C126" s="82" t="s">
        <v>268</v>
      </c>
      <c r="D126" s="83" t="s">
        <v>362</v>
      </c>
    </row>
    <row r="127" spans="1:4" x14ac:dyDescent="0.15">
      <c r="A127" s="82">
        <v>12696</v>
      </c>
      <c r="B127" s="82" t="s">
        <v>269</v>
      </c>
      <c r="C127" s="82" t="s">
        <v>270</v>
      </c>
      <c r="D127" s="83" t="s">
        <v>363</v>
      </c>
    </row>
    <row r="128" spans="1:4" x14ac:dyDescent="0.15">
      <c r="A128" s="82">
        <v>12704</v>
      </c>
      <c r="B128" s="82" t="s">
        <v>271</v>
      </c>
      <c r="C128" s="82" t="s">
        <v>272</v>
      </c>
      <c r="D128" s="83" t="s">
        <v>364</v>
      </c>
    </row>
    <row r="129" spans="1:4" x14ac:dyDescent="0.15">
      <c r="A129" s="82">
        <v>12712</v>
      </c>
      <c r="B129" s="82" t="s">
        <v>273</v>
      </c>
      <c r="C129" s="82" t="s">
        <v>274</v>
      </c>
      <c r="D129" s="83" t="s">
        <v>365</v>
      </c>
    </row>
    <row r="130" spans="1:4" x14ac:dyDescent="0.15">
      <c r="A130" s="82">
        <v>12724</v>
      </c>
      <c r="B130" s="82" t="s">
        <v>275</v>
      </c>
      <c r="C130" s="82" t="s">
        <v>276</v>
      </c>
      <c r="D130" s="83" t="s">
        <v>366</v>
      </c>
    </row>
    <row r="131" spans="1:4" x14ac:dyDescent="0.15">
      <c r="A131" s="82">
        <v>12728</v>
      </c>
      <c r="B131" s="82" t="s">
        <v>277</v>
      </c>
      <c r="C131" s="82" t="s">
        <v>278</v>
      </c>
      <c r="D131" s="83" t="s">
        <v>367</v>
      </c>
    </row>
    <row r="132" spans="1:4" x14ac:dyDescent="0.15">
      <c r="A132" s="82">
        <v>12784</v>
      </c>
      <c r="B132" s="82" t="s">
        <v>279</v>
      </c>
      <c r="C132" s="82" t="s">
        <v>280</v>
      </c>
      <c r="D132" s="83" t="s">
        <v>368</v>
      </c>
    </row>
    <row r="133" spans="1:4" x14ac:dyDescent="0.15">
      <c r="A133" s="82">
        <v>12792</v>
      </c>
      <c r="B133" s="82" t="s">
        <v>299</v>
      </c>
      <c r="C133" s="85" t="s">
        <v>30</v>
      </c>
      <c r="D133" s="83" t="s">
        <v>369</v>
      </c>
    </row>
    <row r="134" spans="1:4" x14ac:dyDescent="0.15">
      <c r="A134" s="82">
        <v>12795</v>
      </c>
      <c r="B134" s="82" t="s">
        <v>281</v>
      </c>
      <c r="C134" s="82" t="s">
        <v>282</v>
      </c>
      <c r="D134" s="83" t="s">
        <v>370</v>
      </c>
    </row>
    <row r="135" spans="1:4" x14ac:dyDescent="0.15">
      <c r="A135" s="82">
        <v>12800</v>
      </c>
      <c r="B135" s="82" t="s">
        <v>283</v>
      </c>
      <c r="C135" s="82" t="s">
        <v>284</v>
      </c>
      <c r="D135" s="83" t="s">
        <v>371</v>
      </c>
    </row>
    <row r="136" spans="1:4" x14ac:dyDescent="0.15">
      <c r="A136" s="82">
        <v>12848</v>
      </c>
      <c r="B136" s="82" t="s">
        <v>285</v>
      </c>
      <c r="C136" s="82" t="s">
        <v>286</v>
      </c>
      <c r="D136" s="82" t="s">
        <v>286</v>
      </c>
    </row>
    <row r="137" spans="1:4" x14ac:dyDescent="0.15">
      <c r="A137" s="82">
        <v>12864</v>
      </c>
      <c r="B137" s="82" t="s">
        <v>287</v>
      </c>
      <c r="C137" s="82" t="s">
        <v>288</v>
      </c>
      <c r="D137" s="83" t="s">
        <v>372</v>
      </c>
    </row>
    <row r="138" spans="1:4" x14ac:dyDescent="0.15">
      <c r="A138" s="82">
        <v>12888</v>
      </c>
      <c r="B138" s="82" t="s">
        <v>289</v>
      </c>
      <c r="C138" s="82" t="s">
        <v>290</v>
      </c>
      <c r="D138" s="83" t="s">
        <v>373</v>
      </c>
    </row>
    <row r="139" spans="1:4" x14ac:dyDescent="0.15">
      <c r="A139" s="82">
        <v>12896</v>
      </c>
      <c r="B139" s="82" t="s">
        <v>291</v>
      </c>
      <c r="C139" s="82" t="s">
        <v>292</v>
      </c>
      <c r="D139" s="83" t="s">
        <v>374</v>
      </c>
    </row>
    <row r="140" spans="1:4" x14ac:dyDescent="0.15">
      <c r="A140" s="82">
        <v>13004</v>
      </c>
      <c r="B140" s="82" t="s">
        <v>293</v>
      </c>
      <c r="C140" s="82" t="s">
        <v>294</v>
      </c>
      <c r="D140" s="82" t="s">
        <v>294</v>
      </c>
    </row>
    <row r="141" spans="1:4" x14ac:dyDescent="0.15">
      <c r="A141" s="82">
        <v>13005</v>
      </c>
      <c r="B141" s="82" t="s">
        <v>89</v>
      </c>
      <c r="C141" s="82" t="s">
        <v>89</v>
      </c>
      <c r="D141" s="82" t="s">
        <v>89</v>
      </c>
    </row>
    <row r="142" spans="1:4" x14ac:dyDescent="0.15">
      <c r="A142" s="82">
        <v>15501</v>
      </c>
      <c r="B142" s="82" t="s">
        <v>295</v>
      </c>
      <c r="C142" s="82" t="s">
        <v>296</v>
      </c>
      <c r="D142" s="83" t="s">
        <v>375</v>
      </c>
    </row>
  </sheetData>
  <phoneticPr fontId="3"/>
  <pageMargins left="0.7" right="0.7" top="0.75" bottom="0.75" header="0.3" footer="0.3"/>
  <pageSetup paperSize="9" orientation="portrait" r:id="rId1"/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Standar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ユーザ管理アプリ</vt:lpstr>
      <vt:lpstr>PT-73</vt:lpstr>
      <vt:lpstr>コードM</vt:lpstr>
      <vt:lpstr>'PT-73'!Print_Area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2022-05-18T07:37:01Z</dcterms:created>
  <dcterms:modified xsi:type="dcterms:W3CDTF">2023-09-11T04:15:10Z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2022-07-12T23:34:14Z</vt:filetime>
  </property>
</Properties>
</file>